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C:\Users\kourei\Documents\山本\ホームページ\"/>
    </mc:Choice>
  </mc:AlternateContent>
  <xr:revisionPtr revIDLastSave="0" documentId="8_{3F20B2F8-7A2D-4019-ADE3-B7757B250FDD}" xr6:coauthVersionLast="47" xr6:coauthVersionMax="47" xr10:uidLastSave="{00000000-0000-0000-0000-000000000000}"/>
  <bookViews>
    <workbookView xWindow="-108" yWindow="-108" windowWidth="23256" windowHeight="12456" tabRatio="665" activeTab="6"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<sst xmlns="http://schemas.openxmlformats.org/spreadsheetml/2006/main" count="1389" uniqueCount="251">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</sst>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596">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3" borderId="0" xfId="0" applyFont="1" applyFill="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0" xfId="0" applyFont="1" applyFill="1">
      <alignment vertical="center"/>
    </xf>
    <xf numFmtId="0" fontId="7" fillId="0" borderId="0" xfId="0" applyFont="1" applyAlignment="1">
      <alignment horizontal="center" vertical="center"/>
    </xf>
    <xf numFmtId="0" fontId="6" fillId="0" borderId="0" xfId="0" quotePrefix="1" applyFont="1" applyAlignment="1">
      <alignment horizontal="center" vertical="center"/>
    </xf>
    <xf numFmtId="0" fontId="6" fillId="3" borderId="0" xfId="0" applyFont="1" applyFill="1">
      <alignment vertical="center"/>
    </xf>
    <xf numFmtId="0" fontId="7" fillId="3" borderId="0" xfId="0" applyFont="1" applyFill="1" applyAlignment="1">
      <alignment horizontal="right" vertical="center"/>
    </xf>
    <xf numFmtId="0" fontId="7" fillId="3" borderId="0" xfId="0" applyFont="1" applyFill="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10" fillId="3" borderId="0" xfId="0" applyFont="1" applyFill="1" applyAlignment="1">
      <alignment horizontal="centerContinuous" vertical="center"/>
    </xf>
    <xf numFmtId="0" fontId="6" fillId="3" borderId="0" xfId="0" applyFont="1" applyFill="1" applyAlignment="1">
      <alignment horizontal="centerContinuous" vertical="center"/>
    </xf>
    <xf numFmtId="0" fontId="10" fillId="0" borderId="0" xfId="0" applyFont="1">
      <alignment vertical="center"/>
    </xf>
    <xf numFmtId="20" fontId="6" fillId="3" borderId="0" xfId="0" applyNumberFormat="1" applyFont="1" applyFill="1">
      <alignment vertical="center"/>
    </xf>
    <xf numFmtId="176" fontId="6" fillId="3" borderId="0" xfId="0" applyNumberFormat="1" applyFont="1" applyFill="1">
      <alignmen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46" xfId="0" applyFont="1" applyBorder="1">
      <alignment vertical="center"/>
    </xf>
    <xf numFmtId="0" fontId="6" fillId="0" borderId="33" xfId="0" applyFont="1" applyBorder="1">
      <alignment vertical="center"/>
    </xf>
    <xf numFmtId="0" fontId="6" fillId="0" borderId="4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1" xfId="0" applyFont="1" applyBorder="1" applyAlignment="1">
      <alignment horizontal="center" vertical="center"/>
    </xf>
    <xf numFmtId="0" fontId="6" fillId="0" borderId="18" xfId="0" applyFont="1" applyBorder="1" applyAlignment="1">
      <alignment horizontal="center" vertical="center" wrapText="1"/>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lignment vertical="center"/>
    </xf>
    <xf numFmtId="0" fontId="4" fillId="3" borderId="10"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0" fontId="6" fillId="3" borderId="10" xfId="0" applyFont="1" applyFill="1" applyBorder="1" applyAlignment="1">
      <alignment horizontal="center" vertical="center"/>
    </xf>
    <xf numFmtId="0" fontId="6" fillId="3" borderId="0" xfId="0" quotePrefix="1" applyFont="1" applyFill="1">
      <alignment vertical="center"/>
    </xf>
    <xf numFmtId="0" fontId="6" fillId="0" borderId="0" xfId="0" applyFont="1" applyAlignment="1">
      <alignment horizontal="right" vertical="center"/>
    </xf>
    <xf numFmtId="0" fontId="6" fillId="3" borderId="0" xfId="0" applyFont="1" applyFill="1" applyAlignment="1">
      <alignment horizontal="right" vertical="center"/>
    </xf>
    <xf numFmtId="176" fontId="6" fillId="0" borderId="0" xfId="0" applyNumberFormat="1" applyFont="1">
      <alignment vertical="center"/>
    </xf>
    <xf numFmtId="20" fontId="6" fillId="0" borderId="0" xfId="0" applyNumberFormat="1" applyFont="1">
      <alignment vertical="center"/>
    </xf>
    <xf numFmtId="0" fontId="10" fillId="0" borderId="0" xfId="0" applyFont="1" applyAlignment="1">
      <alignment horizontal="left" vertical="center"/>
    </xf>
    <xf numFmtId="0" fontId="6" fillId="3" borderId="0" xfId="0" applyFont="1" applyFill="1" applyProtection="1">
      <alignment vertical="center"/>
      <protection locked="0"/>
    </xf>
    <xf numFmtId="1" fontId="6" fillId="3" borderId="0" xfId="0" applyNumberFormat="1" applyFont="1" applyFill="1">
      <alignment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left"/>
    </xf>
    <xf numFmtId="20" fontId="7" fillId="0" borderId="0" xfId="0" applyNumberFormat="1" applyFont="1">
      <alignment vertical="center"/>
    </xf>
    <xf numFmtId="0" fontId="8" fillId="0" borderId="0" xfId="0" applyFont="1" applyAlignment="1"/>
    <xf numFmtId="0" fontId="10" fillId="0" borderId="12" xfId="0" applyFont="1" applyBorder="1" applyAlignment="1">
      <alignment horizontal="center" vertical="center"/>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0" borderId="40" xfId="0" applyFont="1" applyBorder="1">
      <alignment vertical="center"/>
    </xf>
    <xf numFmtId="0" fontId="4" fillId="0" borderId="45" xfId="0" applyFont="1" applyBorder="1" applyAlignment="1">
      <alignment vertical="center" wrapText="1"/>
    </xf>
    <xf numFmtId="0" fontId="4" fillId="0" borderId="42" xfId="0" applyFont="1" applyBorder="1">
      <alignment vertical="center"/>
    </xf>
    <xf numFmtId="0" fontId="4" fillId="0" borderId="49" xfId="0" applyFont="1" applyBorder="1" applyAlignment="1">
      <alignment vertical="center" wrapText="1"/>
    </xf>
    <xf numFmtId="0" fontId="4" fillId="0" borderId="0" xfId="0" applyFont="1" applyAlignment="1">
      <alignment vertical="center" wrapText="1"/>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10" fillId="3" borderId="0" xfId="0" applyFont="1" applyFill="1" applyAlignment="1">
      <alignment horizontal="right" vertical="center"/>
    </xf>
    <xf numFmtId="0" fontId="6" fillId="0" borderId="0" xfId="0" applyFont="1" applyAlignment="1"/>
    <xf numFmtId="0" fontId="6" fillId="0" borderId="0" xfId="0" applyFont="1" applyAlignment="1">
      <alignment vertical="center" textRotation="90"/>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178" fontId="17" fillId="3" borderId="10" xfId="0" applyNumberFormat="1" applyFont="1" applyFill="1" applyBorder="1" applyAlignment="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lignment horizontal="center" vertical="center"/>
    </xf>
    <xf numFmtId="0" fontId="19" fillId="3" borderId="0" xfId="0" applyFont="1" applyFill="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Font="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3" fillId="3" borderId="0" xfId="0" applyFont="1" applyFill="1">
      <alignment vertical="center"/>
    </xf>
    <xf numFmtId="0" fontId="14" fillId="3" borderId="0" xfId="0" applyFont="1" applyFill="1">
      <alignment vertical="center"/>
    </xf>
    <xf numFmtId="0" fontId="14" fillId="3" borderId="0" xfId="0" applyFont="1" applyFill="1" applyAlignment="1">
      <alignment horizontal="center" vertical="center"/>
    </xf>
    <xf numFmtId="0" fontId="4" fillId="3" borderId="0" xfId="0" applyFont="1" applyFill="1" applyAlignment="1">
      <alignment horizontal="center" vertical="center" wrapText="1"/>
    </xf>
    <xf numFmtId="1" fontId="4" fillId="3" borderId="0" xfId="0" applyNumberFormat="1" applyFont="1" applyFill="1" applyAlignment="1">
      <alignment horizontal="center"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lignment vertical="center"/>
    </xf>
    <xf numFmtId="0" fontId="4" fillId="3" borderId="70" xfId="0" applyFont="1" applyFill="1" applyBorder="1">
      <alignment vertical="center"/>
    </xf>
    <xf numFmtId="0" fontId="4" fillId="3" borderId="71" xfId="0" applyFont="1" applyFill="1" applyBorder="1">
      <alignment vertical="center"/>
    </xf>
    <xf numFmtId="0" fontId="4" fillId="3" borderId="92" xfId="0" applyFont="1" applyFill="1" applyBorder="1">
      <alignment vertical="center"/>
    </xf>
    <xf numFmtId="0" fontId="4" fillId="3" borderId="90" xfId="0" applyFont="1" applyFill="1" applyBorder="1">
      <alignment vertical="center"/>
    </xf>
    <xf numFmtId="0" fontId="4" fillId="3" borderId="93" xfId="0" applyFont="1" applyFill="1" applyBorder="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lignment vertical="center"/>
    </xf>
    <xf numFmtId="0" fontId="4" fillId="3" borderId="81" xfId="0" applyFont="1" applyFill="1" applyBorder="1">
      <alignment vertical="center"/>
    </xf>
    <xf numFmtId="0" fontId="4" fillId="3" borderId="82"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32" xfId="0" applyFont="1" applyFill="1" applyBorder="1">
      <alignment vertical="center"/>
    </xf>
    <xf numFmtId="0" fontId="4" fillId="3" borderId="102" xfId="0" applyFont="1" applyFill="1" applyBorder="1">
      <alignment vertical="center"/>
    </xf>
    <xf numFmtId="0" fontId="4" fillId="3" borderId="103" xfId="0" applyFont="1" applyFill="1" applyBorder="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17" fillId="3" borderId="0" xfId="0" applyFont="1" applyFill="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lignment vertical="center"/>
    </xf>
    <xf numFmtId="0" fontId="6" fillId="0" borderId="45" xfId="0" applyFont="1" applyBorder="1">
      <alignment vertical="center"/>
    </xf>
    <xf numFmtId="0" fontId="6" fillId="0" borderId="45" xfId="0" quotePrefix="1" applyFont="1" applyBorder="1">
      <alignment vertical="center"/>
    </xf>
    <xf numFmtId="0" fontId="6" fillId="3" borderId="45" xfId="0" applyFont="1" applyFill="1" applyBorder="1">
      <alignment vertical="center"/>
    </xf>
    <xf numFmtId="0" fontId="6" fillId="0" borderId="137" xfId="0" applyFont="1" applyBorder="1">
      <alignment vertical="center"/>
    </xf>
    <xf numFmtId="0" fontId="6" fillId="0" borderId="20" xfId="0" applyFont="1" applyBorder="1">
      <alignment vertical="center"/>
    </xf>
    <xf numFmtId="0" fontId="3" fillId="0" borderId="1" xfId="0" applyFont="1" applyBorder="1">
      <alignment vertical="center"/>
    </xf>
    <xf numFmtId="0" fontId="3" fillId="0" borderId="2" xfId="0" applyFont="1" applyBorder="1">
      <alignment vertical="center"/>
    </xf>
    <xf numFmtId="0" fontId="14" fillId="0" borderId="2" xfId="0" applyFont="1" applyBorder="1">
      <alignment vertical="center"/>
    </xf>
    <xf numFmtId="0" fontId="14" fillId="0" borderId="3" xfId="0" applyFont="1" applyBorder="1">
      <alignment vertical="center"/>
    </xf>
    <xf numFmtId="0" fontId="6" fillId="0" borderId="37" xfId="0" applyFont="1" applyBorder="1" applyAlignment="1">
      <alignment horizontal="center" vertical="center"/>
    </xf>
    <xf numFmtId="0" fontId="3" fillId="0" borderId="76" xfId="0" applyFont="1" applyBorder="1">
      <alignment vertical="center"/>
    </xf>
    <xf numFmtId="0" fontId="3" fillId="0" borderId="70" xfId="0" applyFont="1" applyBorder="1">
      <alignment vertical="center"/>
    </xf>
    <xf numFmtId="0" fontId="14" fillId="0" borderId="70" xfId="0" applyFont="1" applyBorder="1">
      <alignment vertical="center"/>
    </xf>
    <xf numFmtId="0" fontId="14" fillId="0" borderId="71" xfId="0" applyFont="1" applyBorder="1">
      <alignment vertical="center"/>
    </xf>
    <xf numFmtId="0" fontId="3" fillId="0" borderId="138" xfId="0" applyFont="1" applyBorder="1">
      <alignment vertical="center"/>
    </xf>
    <xf numFmtId="0" fontId="3" fillId="0" borderId="53" xfId="0" applyFont="1" applyBorder="1">
      <alignment vertical="center"/>
    </xf>
    <xf numFmtId="0" fontId="14" fillId="0" borderId="139" xfId="0" applyFont="1" applyBorder="1">
      <alignment vertical="center"/>
    </xf>
    <xf numFmtId="0" fontId="14" fillId="0" borderId="140" xfId="0" applyFont="1" applyBorder="1" applyAlignment="1">
      <alignment horizontal="center" vertical="center"/>
    </xf>
    <xf numFmtId="0" fontId="6" fillId="0" borderId="122" xfId="0" applyFont="1" applyBorder="1">
      <alignment vertical="center"/>
    </xf>
    <xf numFmtId="0" fontId="3" fillId="0" borderId="92" xfId="0" applyFont="1" applyBorder="1">
      <alignment vertical="center"/>
    </xf>
    <xf numFmtId="0" fontId="3" fillId="0" borderId="90" xfId="0" applyFont="1" applyBorder="1">
      <alignment vertical="center"/>
    </xf>
    <xf numFmtId="0" fontId="14" fillId="0" borderId="90" xfId="0" applyFont="1" applyBorder="1">
      <alignment vertical="center"/>
    </xf>
    <xf numFmtId="0" fontId="14" fillId="0" borderId="93" xfId="0" applyFont="1" applyBorder="1">
      <alignment vertical="center"/>
    </xf>
    <xf numFmtId="0" fontId="3" fillId="0" borderId="0" xfId="0" applyFont="1">
      <alignment vertical="center"/>
    </xf>
    <xf numFmtId="0" fontId="14" fillId="0" borderId="0" xfId="0" applyFont="1">
      <alignment vertical="center"/>
    </xf>
    <xf numFmtId="0" fontId="14" fillId="0" borderId="8" xfId="0" applyFont="1" applyBorder="1" applyAlignment="1">
      <alignment horizontal="center" vertical="center"/>
    </xf>
    <xf numFmtId="0" fontId="3" fillId="0" borderId="139" xfId="0" applyFont="1" applyBorder="1">
      <alignment vertical="center"/>
    </xf>
    <xf numFmtId="0" fontId="14" fillId="0" borderId="53" xfId="0" applyFont="1" applyBorder="1">
      <alignment vertical="center"/>
    </xf>
    <xf numFmtId="0" fontId="14" fillId="0" borderId="88" xfId="0" applyFont="1" applyBorder="1" applyAlignment="1">
      <alignment horizontal="center" vertical="center"/>
    </xf>
    <xf numFmtId="0" fontId="14" fillId="0" borderId="8" xfId="0" applyFont="1" applyBorder="1">
      <alignment vertical="center"/>
    </xf>
    <xf numFmtId="0" fontId="3" fillId="0" borderId="87" xfId="0" applyFont="1" applyBorder="1">
      <alignment vertical="center"/>
    </xf>
    <xf numFmtId="0" fontId="3" fillId="0" borderId="81" xfId="0" applyFont="1" applyBorder="1">
      <alignment vertical="center"/>
    </xf>
    <xf numFmtId="0" fontId="14" fillId="0" borderId="81" xfId="0" applyFont="1" applyBorder="1">
      <alignment vertical="center"/>
    </xf>
    <xf numFmtId="0" fontId="14" fillId="0" borderId="82" xfId="0" applyFont="1" applyBorder="1" applyAlignment="1">
      <alignment horizontal="center" vertical="center"/>
    </xf>
    <xf numFmtId="0" fontId="3" fillId="0" borderId="141" xfId="0" applyFont="1" applyBorder="1">
      <alignment vertical="center"/>
    </xf>
    <xf numFmtId="0" fontId="3" fillId="0" borderId="95" xfId="0" applyFont="1" applyBorder="1">
      <alignment vertical="center"/>
    </xf>
    <xf numFmtId="0" fontId="14" fillId="0" borderId="95" xfId="0" applyFont="1" applyBorder="1">
      <alignment vertical="center"/>
    </xf>
    <xf numFmtId="0" fontId="14" fillId="0" borderId="96" xfId="0" applyFont="1" applyBorder="1">
      <alignment vertical="center"/>
    </xf>
    <xf numFmtId="0" fontId="3" fillId="0" borderId="14" xfId="0" applyFont="1" applyBorder="1">
      <alignment vertical="center"/>
    </xf>
    <xf numFmtId="0" fontId="3" fillId="0" borderId="15" xfId="0" applyFont="1" applyBorder="1">
      <alignment vertical="center"/>
    </xf>
    <xf numFmtId="0" fontId="14" fillId="0" borderId="15" xfId="0" applyFont="1" applyBorder="1">
      <alignment vertical="center"/>
    </xf>
    <xf numFmtId="0" fontId="14" fillId="0" borderId="16" xfId="0" applyFont="1" applyBorder="1" applyAlignment="1">
      <alignment horizontal="center"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Alignment="1">
      <alignment horizontal="left" vertical="center" wrapText="1"/>
    </xf>
    <xf numFmtId="0" fontId="23" fillId="3" borderId="51" xfId="0" applyFont="1" applyFill="1" applyBorder="1" applyAlignment="1">
      <alignment horizontal="center" vertical="center" shrinkToFit="1"/>
    </xf>
    <xf numFmtId="0" fontId="23" fillId="3" borderId="79" xfId="0" applyFont="1" applyFill="1" applyBorder="1" applyAlignment="1">
      <alignment horizontal="center" vertical="center"/>
    </xf>
    <xf numFmtId="0" fontId="17" fillId="3" borderId="0" xfId="0" applyFont="1" applyFill="1" applyAlignment="1">
      <alignment horizontal="right" vertical="center"/>
    </xf>
    <xf numFmtId="0" fontId="24" fillId="3" borderId="0" xfId="0" applyFont="1" applyFill="1" applyAlignment="1">
      <alignment horizontal="left" vertical="center"/>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4" borderId="0" xfId="0" applyFont="1" applyFill="1" applyAlignment="1" applyProtection="1">
      <alignment horizontal="center" vertical="center"/>
      <protection locked="0"/>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1" xfId="0" quotePrefix="1" applyFont="1" applyBorder="1" applyAlignment="1">
      <alignment horizontal="center" vertical="center"/>
    </xf>
    <xf numFmtId="0" fontId="6" fillId="0" borderId="2"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177" fontId="7" fillId="3" borderId="40" xfId="0" applyNumberFormat="1" applyFont="1" applyFill="1" applyBorder="1" applyAlignment="1">
      <alignment horizontal="center" vertical="center" wrapText="1"/>
    </xf>
    <xf numFmtId="177" fontId="7" fillId="3" borderId="43" xfId="0" applyNumberFormat="1" applyFont="1" applyFill="1" applyBorder="1" applyAlignment="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lignment horizontal="center" vertical="center" wrapText="1"/>
    </xf>
    <xf numFmtId="177" fontId="7" fillId="3" borderId="50" xfId="0" applyNumberFormat="1" applyFont="1" applyFill="1" applyBorder="1" applyAlignment="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3" xfId="0" applyFont="1" applyBorder="1" applyAlignment="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43" xfId="0" applyFont="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7" fillId="3" borderId="10" xfId="0" applyFont="1" applyFill="1" applyBorder="1" applyAlignment="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Alignment="1">
      <alignment horizontal="center" vertical="center"/>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5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6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74"/>
  <sheetViews>
    <sheetView showGridLines="0"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2:57" s="5" customFormat="1" ht="20.25" customHeight="1" x14ac:dyDescent="0.45">
      <c r="C1" s="7" t="s">
        <v>250</v>
      </c>
      <c r="D1" s="7"/>
      <c r="G1" s="8" t="s">
        <v>13</v>
      </c>
      <c r="J1" s="7"/>
      <c r="K1" s="7"/>
      <c r="L1" s="7"/>
      <c r="M1" s="7"/>
      <c r="AK1" s="2" t="s">
        <v>16</v>
      </c>
      <c r="AL1" s="2" t="s">
        <v>14</v>
      </c>
      <c r="AM1" s="256" t="s">
        <v>232</v>
      </c>
      <c r="AN1" s="256"/>
      <c r="AO1" s="256"/>
      <c r="AP1" s="256"/>
      <c r="AQ1" s="256"/>
      <c r="AR1" s="256"/>
      <c r="AS1" s="256"/>
      <c r="AT1" s="256"/>
      <c r="AU1" s="256"/>
      <c r="AV1" s="256"/>
      <c r="AW1" s="256"/>
      <c r="AX1" s="256"/>
      <c r="AY1" s="256"/>
      <c r="AZ1" s="256"/>
      <c r="BA1" s="256"/>
      <c r="BB1" s="9" t="s">
        <v>0</v>
      </c>
    </row>
    <row r="2" spans="2:57" s="1" customFormat="1" ht="20.25" customHeight="1" x14ac:dyDescent="0.45">
      <c r="D2" s="8"/>
      <c r="H2" s="8"/>
      <c r="I2" s="2"/>
      <c r="J2" s="2"/>
      <c r="K2" s="2"/>
      <c r="L2" s="2"/>
      <c r="M2" s="2"/>
      <c r="T2" s="2" t="s">
        <v>17</v>
      </c>
      <c r="U2" s="258">
        <v>6</v>
      </c>
      <c r="V2" s="258"/>
      <c r="W2" s="2" t="s">
        <v>14</v>
      </c>
      <c r="X2" s="257">
        <f>IF(U2=0,"",YEAR(DATE(2018+U2,1,1)))</f>
        <v>2024</v>
      </c>
      <c r="Y2" s="257"/>
      <c r="Z2" s="1" t="s">
        <v>18</v>
      </c>
      <c r="AA2" s="1" t="s">
        <v>19</v>
      </c>
      <c r="AB2" s="258">
        <v>4</v>
      </c>
      <c r="AC2" s="258"/>
      <c r="AD2" s="1" t="s">
        <v>20</v>
      </c>
      <c r="AJ2" s="9"/>
      <c r="AK2" s="2" t="s">
        <v>15</v>
      </c>
      <c r="AL2" s="2" t="s">
        <v>14</v>
      </c>
      <c r="AM2" s="256"/>
      <c r="AN2" s="256"/>
      <c r="AO2" s="256"/>
      <c r="AP2" s="256"/>
      <c r="AQ2" s="256"/>
      <c r="AR2" s="256"/>
      <c r="AS2" s="256"/>
      <c r="AT2" s="256"/>
      <c r="AU2" s="256"/>
      <c r="AV2" s="256"/>
      <c r="AW2" s="256"/>
      <c r="AX2" s="256"/>
      <c r="AY2" s="256"/>
      <c r="AZ2" s="256"/>
      <c r="BA2" s="256"/>
      <c r="BB2" s="9" t="s">
        <v>0</v>
      </c>
      <c r="BC2" s="2"/>
      <c r="BD2" s="2"/>
      <c r="BE2" s="2"/>
    </row>
    <row r="3" spans="2:57" s="1" customFormat="1" ht="20.25" customHeight="1" x14ac:dyDescent="0.45">
      <c r="D3" s="8"/>
      <c r="H3" s="8"/>
      <c r="I3" s="2"/>
      <c r="J3" s="2"/>
      <c r="K3" s="2"/>
      <c r="L3" s="2"/>
      <c r="M3" s="2"/>
      <c r="T3" s="10"/>
      <c r="U3" s="12"/>
      <c r="V3" s="12"/>
      <c r="W3" s="13"/>
      <c r="X3" s="12"/>
      <c r="Y3" s="12"/>
      <c r="Z3" s="14"/>
      <c r="AA3" s="14"/>
      <c r="AB3" s="12"/>
      <c r="AC3" s="12"/>
      <c r="AD3" s="11"/>
      <c r="AJ3" s="9"/>
      <c r="AK3" s="2"/>
      <c r="AL3" s="2"/>
      <c r="AM3" s="15"/>
      <c r="AN3" s="15"/>
      <c r="AO3" s="15"/>
      <c r="AP3" s="15"/>
      <c r="AQ3" s="15"/>
      <c r="AR3" s="15"/>
      <c r="AS3" s="15"/>
      <c r="AT3" s="15"/>
      <c r="AU3" s="15"/>
      <c r="AV3" s="15"/>
      <c r="AW3" s="15"/>
      <c r="AX3" s="15"/>
      <c r="AY3" s="16" t="s">
        <v>38</v>
      </c>
      <c r="AZ3" s="268" t="s">
        <v>47</v>
      </c>
      <c r="BA3" s="268"/>
      <c r="BB3" s="268"/>
      <c r="BC3" s="268"/>
      <c r="BD3" s="2"/>
      <c r="BE3" s="2"/>
    </row>
    <row r="4" spans="2:57" s="1" customFormat="1" ht="20.25" customHeight="1" x14ac:dyDescent="0.45">
      <c r="B4" s="17"/>
      <c r="C4" s="17"/>
      <c r="D4" s="17"/>
      <c r="E4" s="17"/>
      <c r="F4" s="17"/>
      <c r="G4" s="17"/>
      <c r="H4" s="17"/>
      <c r="I4" s="17"/>
      <c r="J4" s="18"/>
      <c r="K4" s="19"/>
      <c r="L4" s="19"/>
      <c r="M4" s="19"/>
      <c r="N4" s="19"/>
      <c r="O4" s="19"/>
      <c r="P4" s="20"/>
      <c r="Q4" s="19"/>
      <c r="R4" s="19"/>
      <c r="Z4" s="14"/>
      <c r="AA4" s="14"/>
      <c r="AB4" s="12"/>
      <c r="AC4" s="12"/>
      <c r="AD4" s="11"/>
      <c r="AJ4" s="9"/>
      <c r="AK4" s="2"/>
      <c r="AL4" s="2"/>
      <c r="AM4" s="15"/>
      <c r="AN4" s="15"/>
      <c r="AO4" s="15"/>
      <c r="AP4" s="15"/>
      <c r="AQ4" s="15"/>
      <c r="AR4" s="15"/>
      <c r="AS4" s="15"/>
      <c r="AT4" s="15"/>
      <c r="AU4" s="15"/>
      <c r="AV4" s="15"/>
      <c r="AW4" s="15"/>
      <c r="AX4" s="15"/>
      <c r="AY4" s="16" t="s">
        <v>42</v>
      </c>
      <c r="AZ4" s="268" t="s">
        <v>43</v>
      </c>
      <c r="BA4" s="268"/>
      <c r="BB4" s="268"/>
      <c r="BC4" s="268"/>
      <c r="BD4" s="2"/>
      <c r="BE4" s="2"/>
    </row>
    <row r="5" spans="2:57" s="1" customFormat="1" ht="20.25" customHeight="1" x14ac:dyDescent="0.45">
      <c r="B5" s="21"/>
      <c r="C5" s="21"/>
      <c r="D5" s="21"/>
      <c r="E5" s="21"/>
      <c r="F5" s="21"/>
      <c r="G5" s="21"/>
      <c r="H5" s="21"/>
      <c r="I5" s="21"/>
      <c r="J5" s="19"/>
      <c r="K5" s="22"/>
      <c r="L5" s="23"/>
      <c r="M5" s="23"/>
      <c r="N5" s="23"/>
      <c r="O5" s="23"/>
      <c r="P5" s="21"/>
      <c r="Q5" s="17"/>
      <c r="R5" s="17"/>
      <c r="S5" s="5"/>
      <c r="Z5" s="14"/>
      <c r="AA5" s="14"/>
      <c r="AB5" s="12"/>
      <c r="AC5" s="12"/>
      <c r="AD5" s="5"/>
      <c r="AE5" s="5"/>
      <c r="AF5" s="5"/>
      <c r="AG5" s="5"/>
      <c r="AJ5" s="5" t="s">
        <v>28</v>
      </c>
      <c r="AK5" s="5"/>
      <c r="AL5" s="5"/>
      <c r="AM5" s="5"/>
      <c r="AN5" s="5"/>
      <c r="AO5" s="5"/>
      <c r="AP5" s="5"/>
      <c r="AQ5" s="5"/>
      <c r="AR5" s="17"/>
      <c r="AS5" s="17"/>
      <c r="AT5" s="24"/>
      <c r="AU5" s="5"/>
      <c r="AV5" s="261">
        <v>40</v>
      </c>
      <c r="AW5" s="262"/>
      <c r="AX5" s="69" t="s">
        <v>21</v>
      </c>
      <c r="AY5" s="17"/>
      <c r="AZ5" s="261">
        <v>160</v>
      </c>
      <c r="BA5" s="262"/>
      <c r="BB5" s="24" t="s">
        <v>41</v>
      </c>
      <c r="BC5" s="5"/>
      <c r="BE5" s="2"/>
    </row>
    <row r="6" spans="2:57" ht="20.25" customHeight="1" thickBot="1" x14ac:dyDescent="0.5">
      <c r="C6" s="29"/>
      <c r="D6" s="29"/>
      <c r="S6" s="29"/>
      <c r="AJ6" s="29"/>
      <c r="BC6" s="4"/>
      <c r="BD6" s="4"/>
      <c r="BE6" s="4"/>
    </row>
    <row r="7" spans="2:57" ht="20.25" customHeight="1" thickBot="1" x14ac:dyDescent="0.5">
      <c r="B7" s="277" t="s">
        <v>22</v>
      </c>
      <c r="C7" s="281" t="s">
        <v>32</v>
      </c>
      <c r="D7" s="289"/>
      <c r="E7" s="280" t="s">
        <v>33</v>
      </c>
      <c r="F7" s="289"/>
      <c r="G7" s="280" t="s">
        <v>34</v>
      </c>
      <c r="H7" s="281"/>
      <c r="I7" s="281"/>
      <c r="J7" s="281"/>
      <c r="K7" s="289"/>
      <c r="L7" s="280" t="s">
        <v>35</v>
      </c>
      <c r="M7" s="281"/>
      <c r="N7" s="281"/>
      <c r="O7" s="282"/>
      <c r="P7" s="266" t="s">
        <v>50</v>
      </c>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9" t="str">
        <f>IF(AZ3="４週","(9)1～4週目の勤務時間数合計","(9)1か月の勤務時間数合計")</f>
        <v>(9)1～4週目の勤務時間数合計</v>
      </c>
      <c r="AV7" s="270"/>
      <c r="AW7" s="269" t="s">
        <v>36</v>
      </c>
      <c r="AX7" s="270"/>
      <c r="AY7" s="259" t="s">
        <v>49</v>
      </c>
      <c r="AZ7" s="259"/>
      <c r="BA7" s="259"/>
      <c r="BB7" s="259"/>
      <c r="BC7" s="259"/>
      <c r="BD7" s="259"/>
    </row>
    <row r="8" spans="2:57" ht="20.25" customHeight="1" thickBot="1" x14ac:dyDescent="0.5">
      <c r="B8" s="278"/>
      <c r="C8" s="284"/>
      <c r="D8" s="290"/>
      <c r="E8" s="283"/>
      <c r="F8" s="290"/>
      <c r="G8" s="283"/>
      <c r="H8" s="284"/>
      <c r="I8" s="284"/>
      <c r="J8" s="284"/>
      <c r="K8" s="290"/>
      <c r="L8" s="283"/>
      <c r="M8" s="284"/>
      <c r="N8" s="284"/>
      <c r="O8" s="285"/>
      <c r="P8" s="263" t="s">
        <v>8</v>
      </c>
      <c r="Q8" s="264"/>
      <c r="R8" s="264"/>
      <c r="S8" s="264"/>
      <c r="T8" s="264"/>
      <c r="U8" s="264"/>
      <c r="V8" s="265"/>
      <c r="W8" s="263" t="s">
        <v>9</v>
      </c>
      <c r="X8" s="264"/>
      <c r="Y8" s="264"/>
      <c r="Z8" s="264"/>
      <c r="AA8" s="264"/>
      <c r="AB8" s="264"/>
      <c r="AC8" s="265"/>
      <c r="AD8" s="263" t="s">
        <v>10</v>
      </c>
      <c r="AE8" s="264"/>
      <c r="AF8" s="264"/>
      <c r="AG8" s="264"/>
      <c r="AH8" s="264"/>
      <c r="AI8" s="264"/>
      <c r="AJ8" s="265"/>
      <c r="AK8" s="263" t="s">
        <v>11</v>
      </c>
      <c r="AL8" s="264"/>
      <c r="AM8" s="264"/>
      <c r="AN8" s="264"/>
      <c r="AO8" s="264"/>
      <c r="AP8" s="264"/>
      <c r="AQ8" s="265"/>
      <c r="AR8" s="263" t="s">
        <v>12</v>
      </c>
      <c r="AS8" s="264"/>
      <c r="AT8" s="265"/>
      <c r="AU8" s="271"/>
      <c r="AV8" s="272"/>
      <c r="AW8" s="271"/>
      <c r="AX8" s="272"/>
      <c r="AY8" s="259"/>
      <c r="AZ8" s="259"/>
      <c r="BA8" s="259"/>
      <c r="BB8" s="259"/>
      <c r="BC8" s="259"/>
      <c r="BD8" s="259"/>
    </row>
    <row r="9" spans="2:57" ht="20.25" customHeight="1" thickBot="1" x14ac:dyDescent="0.5">
      <c r="B9" s="278"/>
      <c r="C9" s="284"/>
      <c r="D9" s="290"/>
      <c r="E9" s="283"/>
      <c r="F9" s="290"/>
      <c r="G9" s="283"/>
      <c r="H9" s="284"/>
      <c r="I9" s="284"/>
      <c r="J9" s="284"/>
      <c r="K9" s="290"/>
      <c r="L9" s="283"/>
      <c r="M9" s="284"/>
      <c r="N9" s="284"/>
      <c r="O9" s="285"/>
      <c r="P9" s="36">
        <f>DAY(DATE($X$2,$AB$2,1))</f>
        <v>1</v>
      </c>
      <c r="Q9" s="37">
        <f>DAY(DATE($X$2,$AB$2,2))</f>
        <v>2</v>
      </c>
      <c r="R9" s="37">
        <f>DAY(DATE($X$2,$AB$2,3))</f>
        <v>3</v>
      </c>
      <c r="S9" s="37">
        <f>DAY(DATE($X$2,$AB$2,4))</f>
        <v>4</v>
      </c>
      <c r="T9" s="37">
        <f>DAY(DATE($X$2,$AB$2,5))</f>
        <v>5</v>
      </c>
      <c r="U9" s="37">
        <f>DAY(DATE($X$2,$AB$2,6))</f>
        <v>6</v>
      </c>
      <c r="V9" s="38">
        <f>DAY(DATE($X$2,$AB$2,7))</f>
        <v>7</v>
      </c>
      <c r="W9" s="36">
        <f>DAY(DATE($X$2,$AB$2,8))</f>
        <v>8</v>
      </c>
      <c r="X9" s="37">
        <f>DAY(DATE($X$2,$AB$2,9))</f>
        <v>9</v>
      </c>
      <c r="Y9" s="37">
        <f>DAY(DATE($X$2,$AB$2,10))</f>
        <v>10</v>
      </c>
      <c r="Z9" s="37">
        <f>DAY(DATE($X$2,$AB$2,11))</f>
        <v>11</v>
      </c>
      <c r="AA9" s="37">
        <f>DAY(DATE($X$2,$AB$2,12))</f>
        <v>12</v>
      </c>
      <c r="AB9" s="37">
        <f>DAY(DATE($X$2,$AB$2,13))</f>
        <v>13</v>
      </c>
      <c r="AC9" s="38">
        <f>DAY(DATE($X$2,$AB$2,14))</f>
        <v>14</v>
      </c>
      <c r="AD9" s="36">
        <f>DAY(DATE($X$2,$AB$2,15))</f>
        <v>15</v>
      </c>
      <c r="AE9" s="37">
        <f>DAY(DATE($X$2,$AB$2,16))</f>
        <v>16</v>
      </c>
      <c r="AF9" s="37">
        <f>DAY(DATE($X$2,$AB$2,17))</f>
        <v>17</v>
      </c>
      <c r="AG9" s="37">
        <f>DAY(DATE($X$2,$AB$2,18))</f>
        <v>18</v>
      </c>
      <c r="AH9" s="37">
        <f>DAY(DATE($X$2,$AB$2,19))</f>
        <v>19</v>
      </c>
      <c r="AI9" s="37">
        <f>DAY(DATE($X$2,$AB$2,20))</f>
        <v>20</v>
      </c>
      <c r="AJ9" s="38">
        <f>DAY(DATE($X$2,$AB$2,21))</f>
        <v>21</v>
      </c>
      <c r="AK9" s="36">
        <f>DAY(DATE($X$2,$AB$2,22))</f>
        <v>22</v>
      </c>
      <c r="AL9" s="37">
        <f>DAY(DATE($X$2,$AB$2,23))</f>
        <v>23</v>
      </c>
      <c r="AM9" s="37">
        <f>DAY(DATE($X$2,$AB$2,24))</f>
        <v>24</v>
      </c>
      <c r="AN9" s="37">
        <f>DAY(DATE($X$2,$AB$2,25))</f>
        <v>25</v>
      </c>
      <c r="AO9" s="37">
        <f>DAY(DATE($X$2,$AB$2,26))</f>
        <v>26</v>
      </c>
      <c r="AP9" s="37">
        <f>DAY(DATE($X$2,$AB$2,27))</f>
        <v>27</v>
      </c>
      <c r="AQ9" s="38">
        <f>DAY(DATE($X$2,$AB$2,28))</f>
        <v>28</v>
      </c>
      <c r="AR9" s="36" t="str">
        <f>IF(AZ3="暦月",IF(DAY(DATE($X$2,$AB$2,29))=29,29,""),"")</f>
        <v/>
      </c>
      <c r="AS9" s="37" t="str">
        <f>IF(AZ3="暦月",IF(DAY(DATE($X$2,$AB$2,30))=30,30,""),"")</f>
        <v/>
      </c>
      <c r="AT9" s="42" t="str">
        <f>IF(AZ3="暦月",IF(DAY(DATE($X$2,$AB$2,31))=31,31,""),"")</f>
        <v/>
      </c>
      <c r="AU9" s="271"/>
      <c r="AV9" s="272"/>
      <c r="AW9" s="271"/>
      <c r="AX9" s="272"/>
      <c r="AY9" s="259"/>
      <c r="AZ9" s="259"/>
      <c r="BA9" s="259"/>
      <c r="BB9" s="259"/>
      <c r="BC9" s="259"/>
      <c r="BD9" s="259"/>
    </row>
    <row r="10" spans="2:57" ht="20.25" hidden="1" customHeight="1" thickBot="1" x14ac:dyDescent="0.5">
      <c r="B10" s="278"/>
      <c r="C10" s="284"/>
      <c r="D10" s="290"/>
      <c r="E10" s="283"/>
      <c r="F10" s="290"/>
      <c r="G10" s="283"/>
      <c r="H10" s="284"/>
      <c r="I10" s="284"/>
      <c r="J10" s="284"/>
      <c r="K10" s="290"/>
      <c r="L10" s="283"/>
      <c r="M10" s="284"/>
      <c r="N10" s="284"/>
      <c r="O10" s="285"/>
      <c r="P10" s="36">
        <f>WEEKDAY(DATE($X$2,$AB$2,1))</f>
        <v>2</v>
      </c>
      <c r="Q10" s="37">
        <f>WEEKDAY(DATE($X$2,$AB$2,2))</f>
        <v>3</v>
      </c>
      <c r="R10" s="37">
        <f>WEEKDAY(DATE($X$2,$AB$2,3))</f>
        <v>4</v>
      </c>
      <c r="S10" s="37">
        <f>WEEKDAY(DATE($X$2,$AB$2,4))</f>
        <v>5</v>
      </c>
      <c r="T10" s="37">
        <f>WEEKDAY(DATE($X$2,$AB$2,5))</f>
        <v>6</v>
      </c>
      <c r="U10" s="37">
        <f>WEEKDAY(DATE($X$2,$AB$2,6))</f>
        <v>7</v>
      </c>
      <c r="V10" s="38">
        <f>WEEKDAY(DATE($X$2,$AB$2,7))</f>
        <v>1</v>
      </c>
      <c r="W10" s="36">
        <f>WEEKDAY(DATE($X$2,$AB$2,8))</f>
        <v>2</v>
      </c>
      <c r="X10" s="37">
        <f>WEEKDAY(DATE($X$2,$AB$2,9))</f>
        <v>3</v>
      </c>
      <c r="Y10" s="37">
        <f>WEEKDAY(DATE($X$2,$AB$2,10))</f>
        <v>4</v>
      </c>
      <c r="Z10" s="37">
        <f>WEEKDAY(DATE($X$2,$AB$2,11))</f>
        <v>5</v>
      </c>
      <c r="AA10" s="37">
        <f>WEEKDAY(DATE($X$2,$AB$2,12))</f>
        <v>6</v>
      </c>
      <c r="AB10" s="37">
        <f>WEEKDAY(DATE($X$2,$AB$2,13))</f>
        <v>7</v>
      </c>
      <c r="AC10" s="38">
        <f>WEEKDAY(DATE($X$2,$AB$2,14))</f>
        <v>1</v>
      </c>
      <c r="AD10" s="36">
        <f>WEEKDAY(DATE($X$2,$AB$2,15))</f>
        <v>2</v>
      </c>
      <c r="AE10" s="37">
        <f>WEEKDAY(DATE($X$2,$AB$2,16))</f>
        <v>3</v>
      </c>
      <c r="AF10" s="37">
        <f>WEEKDAY(DATE($X$2,$AB$2,17))</f>
        <v>4</v>
      </c>
      <c r="AG10" s="37">
        <f>WEEKDAY(DATE($X$2,$AB$2,18))</f>
        <v>5</v>
      </c>
      <c r="AH10" s="37">
        <f>WEEKDAY(DATE($X$2,$AB$2,19))</f>
        <v>6</v>
      </c>
      <c r="AI10" s="37">
        <f>WEEKDAY(DATE($X$2,$AB$2,20))</f>
        <v>7</v>
      </c>
      <c r="AJ10" s="38">
        <f>WEEKDAY(DATE($X$2,$AB$2,21))</f>
        <v>1</v>
      </c>
      <c r="AK10" s="36">
        <f>WEEKDAY(DATE($X$2,$AB$2,22))</f>
        <v>2</v>
      </c>
      <c r="AL10" s="37">
        <f>WEEKDAY(DATE($X$2,$AB$2,23))</f>
        <v>3</v>
      </c>
      <c r="AM10" s="37">
        <f>WEEKDAY(DATE($X$2,$AB$2,24))</f>
        <v>4</v>
      </c>
      <c r="AN10" s="37">
        <f>WEEKDAY(DATE($X$2,$AB$2,25))</f>
        <v>5</v>
      </c>
      <c r="AO10" s="37">
        <f>WEEKDAY(DATE($X$2,$AB$2,26))</f>
        <v>6</v>
      </c>
      <c r="AP10" s="37">
        <f>WEEKDAY(DATE($X$2,$AB$2,27))</f>
        <v>7</v>
      </c>
      <c r="AQ10" s="38">
        <f>WEEKDAY(DATE($X$2,$AB$2,28))</f>
        <v>1</v>
      </c>
      <c r="AR10" s="36">
        <f>IF(AR9=29,WEEKDAY(DATE($X$2,$AB$2,29)),0)</f>
        <v>0</v>
      </c>
      <c r="AS10" s="37">
        <f>IF(AS9=30,WEEKDAY(DATE($X$2,$AB$2,30)),0)</f>
        <v>0</v>
      </c>
      <c r="AT10" s="42">
        <f>IF(AT9=31,WEEKDAY(DATE($X$2,$AB$2,31)),0)</f>
        <v>0</v>
      </c>
      <c r="AU10" s="273"/>
      <c r="AV10" s="274"/>
      <c r="AW10" s="273"/>
      <c r="AX10" s="274"/>
      <c r="AY10" s="260"/>
      <c r="AZ10" s="260"/>
      <c r="BA10" s="260"/>
      <c r="BB10" s="260"/>
      <c r="BC10" s="260"/>
      <c r="BD10" s="260"/>
    </row>
    <row r="11" spans="2:57" ht="20.25" customHeight="1" thickBot="1" x14ac:dyDescent="0.5">
      <c r="B11" s="279"/>
      <c r="C11" s="287"/>
      <c r="D11" s="291"/>
      <c r="E11" s="286"/>
      <c r="F11" s="291"/>
      <c r="G11" s="286"/>
      <c r="H11" s="287"/>
      <c r="I11" s="287"/>
      <c r="J11" s="287"/>
      <c r="K11" s="291"/>
      <c r="L11" s="286"/>
      <c r="M11" s="287"/>
      <c r="N11" s="287"/>
      <c r="O11" s="288"/>
      <c r="P11" s="39" t="str">
        <f>IF(P10=1,"日",IF(P10=2,"月",IF(P10=3,"火",IF(P10=4,"水",IF(P10=5,"木",IF(P10=6,"金","土"))))))</f>
        <v>月</v>
      </c>
      <c r="Q11" s="40" t="str">
        <f t="shared" ref="Q11:V11" si="0">IF(Q10=1,"日",IF(Q10=2,"月",IF(Q10=3,"火",IF(Q10=4,"水",IF(Q10=5,"木",IF(Q10=6,"金","土"))))))</f>
        <v>火</v>
      </c>
      <c r="R11" s="40" t="str">
        <f t="shared" si="0"/>
        <v>水</v>
      </c>
      <c r="S11" s="40" t="str">
        <f t="shared" si="0"/>
        <v>木</v>
      </c>
      <c r="T11" s="40" t="str">
        <f t="shared" si="0"/>
        <v>金</v>
      </c>
      <c r="U11" s="40" t="str">
        <f t="shared" si="0"/>
        <v>土</v>
      </c>
      <c r="V11" s="41" t="str">
        <f t="shared" si="0"/>
        <v>日</v>
      </c>
      <c r="W11" s="39" t="str">
        <f t="shared" ref="W11" si="1">IF(W10=1,"日",IF(W10=2,"月",IF(W10=3,"火",IF(W10=4,"水",IF(W10=5,"木",IF(W10=6,"金","土"))))))</f>
        <v>月</v>
      </c>
      <c r="X11" s="40" t="str">
        <f t="shared" ref="X11" si="2">IF(X10=1,"日",IF(X10=2,"月",IF(X10=3,"火",IF(X10=4,"水",IF(X10=5,"木",IF(X10=6,"金","土"))))))</f>
        <v>火</v>
      </c>
      <c r="Y11" s="40" t="str">
        <f t="shared" ref="Y11" si="3">IF(Y10=1,"日",IF(Y10=2,"月",IF(Y10=3,"火",IF(Y10=4,"水",IF(Y10=5,"木",IF(Y10=6,"金","土"))))))</f>
        <v>水</v>
      </c>
      <c r="Z11" s="40" t="str">
        <f t="shared" ref="Z11" si="4">IF(Z10=1,"日",IF(Z10=2,"月",IF(Z10=3,"火",IF(Z10=4,"水",IF(Z10=5,"木",IF(Z10=6,"金","土"))))))</f>
        <v>木</v>
      </c>
      <c r="AA11" s="40" t="str">
        <f t="shared" ref="AA11" si="5">IF(AA10=1,"日",IF(AA10=2,"月",IF(AA10=3,"火",IF(AA10=4,"水",IF(AA10=5,"木",IF(AA10=6,"金","土"))))))</f>
        <v>金</v>
      </c>
      <c r="AB11" s="40" t="str">
        <f t="shared" ref="AB11" si="6">IF(AB10=1,"日",IF(AB10=2,"月",IF(AB10=3,"火",IF(AB10=4,"水",IF(AB10=5,"木",IF(AB10=6,"金","土"))))))</f>
        <v>土</v>
      </c>
      <c r="AC11" s="41" t="str">
        <f t="shared" ref="AC11" si="7">IF(AC10=1,"日",IF(AC10=2,"月",IF(AC10=3,"火",IF(AC10=4,"水",IF(AC10=5,"木",IF(AC10=6,"金","土"))))))</f>
        <v>日</v>
      </c>
      <c r="AD11" s="39" t="str">
        <f t="shared" ref="AD11" si="8">IF(AD10=1,"日",IF(AD10=2,"月",IF(AD10=3,"火",IF(AD10=4,"水",IF(AD10=5,"木",IF(AD10=6,"金","土"))))))</f>
        <v>月</v>
      </c>
      <c r="AE11" s="40" t="str">
        <f t="shared" ref="AE11" si="9">IF(AE10=1,"日",IF(AE10=2,"月",IF(AE10=3,"火",IF(AE10=4,"水",IF(AE10=5,"木",IF(AE10=6,"金","土"))))))</f>
        <v>火</v>
      </c>
      <c r="AF11" s="40" t="str">
        <f t="shared" ref="AF11" si="10">IF(AF10=1,"日",IF(AF10=2,"月",IF(AF10=3,"火",IF(AF10=4,"水",IF(AF10=5,"木",IF(AF10=6,"金","土"))))))</f>
        <v>水</v>
      </c>
      <c r="AG11" s="40" t="str">
        <f t="shared" ref="AG11" si="11">IF(AG10=1,"日",IF(AG10=2,"月",IF(AG10=3,"火",IF(AG10=4,"水",IF(AG10=5,"木",IF(AG10=6,"金","土"))))))</f>
        <v>木</v>
      </c>
      <c r="AH11" s="40" t="str">
        <f t="shared" ref="AH11" si="12">IF(AH10=1,"日",IF(AH10=2,"月",IF(AH10=3,"火",IF(AH10=4,"水",IF(AH10=5,"木",IF(AH10=6,"金","土"))))))</f>
        <v>金</v>
      </c>
      <c r="AI11" s="40" t="str">
        <f t="shared" ref="AI11" si="13">IF(AI10=1,"日",IF(AI10=2,"月",IF(AI10=3,"火",IF(AI10=4,"水",IF(AI10=5,"木",IF(AI10=6,"金","土"))))))</f>
        <v>土</v>
      </c>
      <c r="AJ11" s="41" t="str">
        <f t="shared" ref="AJ11" si="14">IF(AJ10=1,"日",IF(AJ10=2,"月",IF(AJ10=3,"火",IF(AJ10=4,"水",IF(AJ10=5,"木",IF(AJ10=6,"金","土"))))))</f>
        <v>日</v>
      </c>
      <c r="AK11" s="39" t="str">
        <f t="shared" ref="AK11" si="15">IF(AK10=1,"日",IF(AK10=2,"月",IF(AK10=3,"火",IF(AK10=4,"水",IF(AK10=5,"木",IF(AK10=6,"金","土"))))))</f>
        <v>月</v>
      </c>
      <c r="AL11" s="40" t="str">
        <f t="shared" ref="AL11" si="16">IF(AL10=1,"日",IF(AL10=2,"月",IF(AL10=3,"火",IF(AL10=4,"水",IF(AL10=5,"木",IF(AL10=6,"金","土"))))))</f>
        <v>火</v>
      </c>
      <c r="AM11" s="40" t="str">
        <f t="shared" ref="AM11" si="17">IF(AM10=1,"日",IF(AM10=2,"月",IF(AM10=3,"火",IF(AM10=4,"水",IF(AM10=5,"木",IF(AM10=6,"金","土"))))))</f>
        <v>水</v>
      </c>
      <c r="AN11" s="40" t="str">
        <f t="shared" ref="AN11" si="18">IF(AN10=1,"日",IF(AN10=2,"月",IF(AN10=3,"火",IF(AN10=4,"水",IF(AN10=5,"木",IF(AN10=6,"金","土"))))))</f>
        <v>木</v>
      </c>
      <c r="AO11" s="40" t="str">
        <f t="shared" ref="AO11" si="19">IF(AO10=1,"日",IF(AO10=2,"月",IF(AO10=3,"火",IF(AO10=4,"水",IF(AO10=5,"木",IF(AO10=6,"金","土"))))))</f>
        <v>金</v>
      </c>
      <c r="AP11" s="40" t="str">
        <f t="shared" ref="AP11" si="20">IF(AP10=1,"日",IF(AP10=2,"月",IF(AP10=3,"火",IF(AP10=4,"水",IF(AP10=5,"木",IF(AP10=6,"金","土"))))))</f>
        <v>土</v>
      </c>
      <c r="AQ11" s="41" t="str">
        <f t="shared" ref="AQ11" si="21">IF(AQ10=1,"日",IF(AQ10=2,"月",IF(AQ10=3,"火",IF(AQ10=4,"水",IF(AQ10=5,"木",IF(AQ10=6,"金","土"))))))</f>
        <v>日</v>
      </c>
      <c r="AR11" s="40" t="str">
        <f>IF(AR10=1,"日",IF(AR10=2,"月",IF(AR10=3,"火",IF(AR10=4,"水",IF(AR10=5,"木",IF(AR10=6,"金",IF(AR10=0,"","土")))))))</f>
        <v/>
      </c>
      <c r="AS11" s="40" t="str">
        <f>IF(AS10=1,"日",IF(AS10=2,"月",IF(AS10=3,"火",IF(AS10=4,"水",IF(AS10=5,"木",IF(AS10=6,"金",IF(AS10=0,"","土")))))))</f>
        <v/>
      </c>
      <c r="AT11" s="43" t="str">
        <f>IF(AT10=1,"日",IF(AT10=2,"月",IF(AT10=3,"火",IF(AT10=4,"水",IF(AT10=5,"木",IF(AT10=6,"金",IF(AT10=0,"","土")))))))</f>
        <v/>
      </c>
      <c r="AU11" s="275"/>
      <c r="AV11" s="276"/>
      <c r="AW11" s="275"/>
      <c r="AX11" s="276"/>
      <c r="AY11" s="260"/>
      <c r="AZ11" s="260"/>
      <c r="BA11" s="260"/>
      <c r="BB11" s="260"/>
      <c r="BC11" s="260"/>
      <c r="BD11" s="260"/>
    </row>
    <row r="12" spans="2:57" ht="39.9" customHeight="1" x14ac:dyDescent="0.45">
      <c r="B12" s="33">
        <v>1</v>
      </c>
      <c r="C12" s="300"/>
      <c r="D12" s="301"/>
      <c r="E12" s="302"/>
      <c r="F12" s="303"/>
      <c r="G12" s="304"/>
      <c r="H12" s="305"/>
      <c r="I12" s="305"/>
      <c r="J12" s="305"/>
      <c r="K12" s="306"/>
      <c r="L12" s="302"/>
      <c r="M12" s="309"/>
      <c r="N12" s="309"/>
      <c r="O12" s="310"/>
      <c r="P12" s="48"/>
      <c r="Q12" s="49"/>
      <c r="R12" s="49"/>
      <c r="S12" s="49"/>
      <c r="T12" s="49"/>
      <c r="U12" s="49"/>
      <c r="V12" s="50"/>
      <c r="W12" s="48"/>
      <c r="X12" s="49"/>
      <c r="Y12" s="49"/>
      <c r="Z12" s="49"/>
      <c r="AA12" s="49"/>
      <c r="AB12" s="49"/>
      <c r="AC12" s="50"/>
      <c r="AD12" s="48"/>
      <c r="AE12" s="49"/>
      <c r="AF12" s="49"/>
      <c r="AG12" s="49"/>
      <c r="AH12" s="49"/>
      <c r="AI12" s="49"/>
      <c r="AJ12" s="50"/>
      <c r="AK12" s="48"/>
      <c r="AL12" s="49"/>
      <c r="AM12" s="49"/>
      <c r="AN12" s="49"/>
      <c r="AO12" s="49"/>
      <c r="AP12" s="49"/>
      <c r="AQ12" s="50"/>
      <c r="AR12" s="48"/>
      <c r="AS12" s="49"/>
      <c r="AT12" s="50"/>
      <c r="AU12" s="292"/>
      <c r="AV12" s="293"/>
      <c r="AW12" s="294"/>
      <c r="AX12" s="295"/>
      <c r="AY12" s="333"/>
      <c r="AZ12" s="334"/>
      <c r="BA12" s="334"/>
      <c r="BB12" s="334"/>
      <c r="BC12" s="334"/>
      <c r="BD12" s="335"/>
    </row>
    <row r="13" spans="2:57" ht="39.9" customHeight="1" x14ac:dyDescent="0.45">
      <c r="B13" s="34">
        <f t="shared" ref="B13:B39" si="22">B12+1</f>
        <v>2</v>
      </c>
      <c r="C13" s="307"/>
      <c r="D13" s="308"/>
      <c r="E13" s="311"/>
      <c r="F13" s="314"/>
      <c r="G13" s="315"/>
      <c r="H13" s="316"/>
      <c r="I13" s="316"/>
      <c r="J13" s="316"/>
      <c r="K13" s="317"/>
      <c r="L13" s="311"/>
      <c r="M13" s="312"/>
      <c r="N13" s="312"/>
      <c r="O13" s="313"/>
      <c r="P13" s="60"/>
      <c r="Q13" s="61"/>
      <c r="R13" s="61"/>
      <c r="S13" s="61"/>
      <c r="T13" s="61"/>
      <c r="U13" s="61"/>
      <c r="V13" s="62"/>
      <c r="W13" s="60"/>
      <c r="X13" s="61"/>
      <c r="Y13" s="61"/>
      <c r="Z13" s="61"/>
      <c r="AA13" s="61"/>
      <c r="AB13" s="61"/>
      <c r="AC13" s="62"/>
      <c r="AD13" s="60"/>
      <c r="AE13" s="61"/>
      <c r="AF13" s="61"/>
      <c r="AG13" s="61"/>
      <c r="AH13" s="61"/>
      <c r="AI13" s="61"/>
      <c r="AJ13" s="62"/>
      <c r="AK13" s="60"/>
      <c r="AL13" s="61"/>
      <c r="AM13" s="61"/>
      <c r="AN13" s="61"/>
      <c r="AO13" s="61"/>
      <c r="AP13" s="61"/>
      <c r="AQ13" s="62"/>
      <c r="AR13" s="60"/>
      <c r="AS13" s="61"/>
      <c r="AT13" s="62"/>
      <c r="AU13" s="252"/>
      <c r="AV13" s="253"/>
      <c r="AW13" s="254"/>
      <c r="AX13" s="255"/>
      <c r="AY13" s="327"/>
      <c r="AZ13" s="328"/>
      <c r="BA13" s="328"/>
      <c r="BB13" s="328"/>
      <c r="BC13" s="328"/>
      <c r="BD13" s="329"/>
    </row>
    <row r="14" spans="2:57" ht="39.9" customHeight="1" x14ac:dyDescent="0.45">
      <c r="B14" s="34">
        <f t="shared" si="22"/>
        <v>3</v>
      </c>
      <c r="C14" s="307"/>
      <c r="D14" s="308"/>
      <c r="E14" s="311"/>
      <c r="F14" s="314"/>
      <c r="G14" s="315"/>
      <c r="H14" s="316"/>
      <c r="I14" s="316"/>
      <c r="J14" s="316"/>
      <c r="K14" s="317"/>
      <c r="L14" s="311"/>
      <c r="M14" s="312"/>
      <c r="N14" s="312"/>
      <c r="O14" s="313"/>
      <c r="P14" s="60"/>
      <c r="Q14" s="61"/>
      <c r="R14" s="61"/>
      <c r="S14" s="61"/>
      <c r="T14" s="61"/>
      <c r="U14" s="61"/>
      <c r="V14" s="62"/>
      <c r="W14" s="60"/>
      <c r="X14" s="61"/>
      <c r="Y14" s="61"/>
      <c r="Z14" s="61"/>
      <c r="AA14" s="61"/>
      <c r="AB14" s="61"/>
      <c r="AC14" s="62"/>
      <c r="AD14" s="60"/>
      <c r="AE14" s="61"/>
      <c r="AF14" s="61"/>
      <c r="AG14" s="61"/>
      <c r="AH14" s="61"/>
      <c r="AI14" s="61"/>
      <c r="AJ14" s="62"/>
      <c r="AK14" s="60"/>
      <c r="AL14" s="61"/>
      <c r="AM14" s="61"/>
      <c r="AN14" s="61"/>
      <c r="AO14" s="61"/>
      <c r="AP14" s="61"/>
      <c r="AQ14" s="62"/>
      <c r="AR14" s="60"/>
      <c r="AS14" s="61"/>
      <c r="AT14" s="62"/>
      <c r="AU14" s="252"/>
      <c r="AV14" s="253"/>
      <c r="AW14" s="254"/>
      <c r="AX14" s="255"/>
      <c r="AY14" s="327"/>
      <c r="AZ14" s="328"/>
      <c r="BA14" s="328"/>
      <c r="BB14" s="328"/>
      <c r="BC14" s="328"/>
      <c r="BD14" s="329"/>
    </row>
    <row r="15" spans="2:57" ht="39.9" customHeight="1" x14ac:dyDescent="0.45">
      <c r="B15" s="34">
        <f t="shared" si="22"/>
        <v>4</v>
      </c>
      <c r="C15" s="307"/>
      <c r="D15" s="308"/>
      <c r="E15" s="311"/>
      <c r="F15" s="314"/>
      <c r="G15" s="315"/>
      <c r="H15" s="316"/>
      <c r="I15" s="316"/>
      <c r="J15" s="316"/>
      <c r="K15" s="317"/>
      <c r="L15" s="311"/>
      <c r="M15" s="312"/>
      <c r="N15" s="312"/>
      <c r="O15" s="313"/>
      <c r="P15" s="60"/>
      <c r="Q15" s="61"/>
      <c r="R15" s="61"/>
      <c r="S15" s="61"/>
      <c r="T15" s="61"/>
      <c r="U15" s="61"/>
      <c r="V15" s="62"/>
      <c r="W15" s="60"/>
      <c r="X15" s="61"/>
      <c r="Y15" s="61"/>
      <c r="Z15" s="61"/>
      <c r="AA15" s="61"/>
      <c r="AB15" s="61"/>
      <c r="AC15" s="62"/>
      <c r="AD15" s="60"/>
      <c r="AE15" s="61"/>
      <c r="AF15" s="61"/>
      <c r="AG15" s="61"/>
      <c r="AH15" s="61"/>
      <c r="AI15" s="61"/>
      <c r="AJ15" s="62"/>
      <c r="AK15" s="60"/>
      <c r="AL15" s="61"/>
      <c r="AM15" s="61"/>
      <c r="AN15" s="61"/>
      <c r="AO15" s="61"/>
      <c r="AP15" s="61"/>
      <c r="AQ15" s="62"/>
      <c r="AR15" s="60"/>
      <c r="AS15" s="61"/>
      <c r="AT15" s="62"/>
      <c r="AU15" s="252"/>
      <c r="AV15" s="253"/>
      <c r="AW15" s="254"/>
      <c r="AX15" s="255"/>
      <c r="AY15" s="327"/>
      <c r="AZ15" s="328"/>
      <c r="BA15" s="328"/>
      <c r="BB15" s="328"/>
      <c r="BC15" s="328"/>
      <c r="BD15" s="329"/>
    </row>
    <row r="16" spans="2:57" ht="39.9" customHeight="1" x14ac:dyDescent="0.45">
      <c r="B16" s="34">
        <f t="shared" si="22"/>
        <v>5</v>
      </c>
      <c r="C16" s="307"/>
      <c r="D16" s="308"/>
      <c r="E16" s="311"/>
      <c r="F16" s="314"/>
      <c r="G16" s="315"/>
      <c r="H16" s="316"/>
      <c r="I16" s="316"/>
      <c r="J16" s="316"/>
      <c r="K16" s="317"/>
      <c r="L16" s="311"/>
      <c r="M16" s="312"/>
      <c r="N16" s="312"/>
      <c r="O16" s="313"/>
      <c r="P16" s="60"/>
      <c r="Q16" s="61"/>
      <c r="R16" s="61"/>
      <c r="S16" s="61"/>
      <c r="T16" s="61"/>
      <c r="U16" s="61"/>
      <c r="V16" s="62"/>
      <c r="W16" s="60"/>
      <c r="X16" s="61"/>
      <c r="Y16" s="61"/>
      <c r="Z16" s="61"/>
      <c r="AA16" s="61"/>
      <c r="AB16" s="61"/>
      <c r="AC16" s="62"/>
      <c r="AD16" s="60"/>
      <c r="AE16" s="61"/>
      <c r="AF16" s="61"/>
      <c r="AG16" s="61"/>
      <c r="AH16" s="61"/>
      <c r="AI16" s="61"/>
      <c r="AJ16" s="62"/>
      <c r="AK16" s="60"/>
      <c r="AL16" s="61"/>
      <c r="AM16" s="61"/>
      <c r="AN16" s="61"/>
      <c r="AO16" s="61"/>
      <c r="AP16" s="61"/>
      <c r="AQ16" s="62"/>
      <c r="AR16" s="60"/>
      <c r="AS16" s="61"/>
      <c r="AT16" s="62"/>
      <c r="AU16" s="252"/>
      <c r="AV16" s="253"/>
      <c r="AW16" s="254"/>
      <c r="AX16" s="255"/>
      <c r="AY16" s="327"/>
      <c r="AZ16" s="328"/>
      <c r="BA16" s="328"/>
      <c r="BB16" s="328"/>
      <c r="BC16" s="328"/>
      <c r="BD16" s="329"/>
    </row>
    <row r="17" spans="2:56" ht="39.9" customHeight="1" x14ac:dyDescent="0.45">
      <c r="B17" s="34">
        <f t="shared" si="22"/>
        <v>6</v>
      </c>
      <c r="C17" s="307"/>
      <c r="D17" s="308"/>
      <c r="E17" s="311"/>
      <c r="F17" s="314"/>
      <c r="G17" s="315"/>
      <c r="H17" s="316"/>
      <c r="I17" s="316"/>
      <c r="J17" s="316"/>
      <c r="K17" s="317"/>
      <c r="L17" s="311"/>
      <c r="M17" s="312"/>
      <c r="N17" s="312"/>
      <c r="O17" s="313"/>
      <c r="P17" s="60"/>
      <c r="Q17" s="61"/>
      <c r="R17" s="61"/>
      <c r="S17" s="61"/>
      <c r="T17" s="61"/>
      <c r="U17" s="61"/>
      <c r="V17" s="62"/>
      <c r="W17" s="60"/>
      <c r="X17" s="61"/>
      <c r="Y17" s="61"/>
      <c r="Z17" s="61"/>
      <c r="AA17" s="61"/>
      <c r="AB17" s="61"/>
      <c r="AC17" s="62"/>
      <c r="AD17" s="60"/>
      <c r="AE17" s="61"/>
      <c r="AF17" s="61"/>
      <c r="AG17" s="61"/>
      <c r="AH17" s="61"/>
      <c r="AI17" s="61"/>
      <c r="AJ17" s="62"/>
      <c r="AK17" s="60"/>
      <c r="AL17" s="61"/>
      <c r="AM17" s="61"/>
      <c r="AN17" s="61"/>
      <c r="AO17" s="61"/>
      <c r="AP17" s="61"/>
      <c r="AQ17" s="62"/>
      <c r="AR17" s="60"/>
      <c r="AS17" s="61"/>
      <c r="AT17" s="62"/>
      <c r="AU17" s="252"/>
      <c r="AV17" s="253"/>
      <c r="AW17" s="254"/>
      <c r="AX17" s="255"/>
      <c r="AY17" s="327"/>
      <c r="AZ17" s="328"/>
      <c r="BA17" s="328"/>
      <c r="BB17" s="328"/>
      <c r="BC17" s="328"/>
      <c r="BD17" s="329"/>
    </row>
    <row r="18" spans="2:56" ht="39.9" customHeight="1" x14ac:dyDescent="0.45">
      <c r="B18" s="34">
        <f t="shared" si="22"/>
        <v>7</v>
      </c>
      <c r="C18" s="307"/>
      <c r="D18" s="308"/>
      <c r="E18" s="311"/>
      <c r="F18" s="314"/>
      <c r="G18" s="315"/>
      <c r="H18" s="316"/>
      <c r="I18" s="316"/>
      <c r="J18" s="316"/>
      <c r="K18" s="317"/>
      <c r="L18" s="311"/>
      <c r="M18" s="312"/>
      <c r="N18" s="312"/>
      <c r="O18" s="313"/>
      <c r="P18" s="60"/>
      <c r="Q18" s="61"/>
      <c r="R18" s="61"/>
      <c r="S18" s="61"/>
      <c r="T18" s="61"/>
      <c r="U18" s="61"/>
      <c r="V18" s="62"/>
      <c r="W18" s="60"/>
      <c r="X18" s="61"/>
      <c r="Y18" s="61"/>
      <c r="Z18" s="61"/>
      <c r="AA18" s="61"/>
      <c r="AB18" s="61"/>
      <c r="AC18" s="62"/>
      <c r="AD18" s="60"/>
      <c r="AE18" s="61"/>
      <c r="AF18" s="61"/>
      <c r="AG18" s="61"/>
      <c r="AH18" s="61"/>
      <c r="AI18" s="61"/>
      <c r="AJ18" s="62"/>
      <c r="AK18" s="60"/>
      <c r="AL18" s="61"/>
      <c r="AM18" s="61"/>
      <c r="AN18" s="61"/>
      <c r="AO18" s="61"/>
      <c r="AP18" s="61"/>
      <c r="AQ18" s="62"/>
      <c r="AR18" s="60"/>
      <c r="AS18" s="61"/>
      <c r="AT18" s="62"/>
      <c r="AU18" s="252"/>
      <c r="AV18" s="253"/>
      <c r="AW18" s="254"/>
      <c r="AX18" s="255"/>
      <c r="AY18" s="327"/>
      <c r="AZ18" s="328"/>
      <c r="BA18" s="328"/>
      <c r="BB18" s="328"/>
      <c r="BC18" s="328"/>
      <c r="BD18" s="329"/>
    </row>
    <row r="19" spans="2:56" ht="39.9" customHeight="1" x14ac:dyDescent="0.45">
      <c r="B19" s="34">
        <f t="shared" si="22"/>
        <v>8</v>
      </c>
      <c r="C19" s="307"/>
      <c r="D19" s="308"/>
      <c r="E19" s="311"/>
      <c r="F19" s="314"/>
      <c r="G19" s="315"/>
      <c r="H19" s="316"/>
      <c r="I19" s="316"/>
      <c r="J19" s="316"/>
      <c r="K19" s="317"/>
      <c r="L19" s="311"/>
      <c r="M19" s="312"/>
      <c r="N19" s="312"/>
      <c r="O19" s="313"/>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52"/>
      <c r="AV19" s="253"/>
      <c r="AW19" s="254"/>
      <c r="AX19" s="255"/>
      <c r="AY19" s="327"/>
      <c r="AZ19" s="328"/>
      <c r="BA19" s="328"/>
      <c r="BB19" s="328"/>
      <c r="BC19" s="328"/>
      <c r="BD19" s="329"/>
    </row>
    <row r="20" spans="2:56" ht="39.9" customHeight="1" x14ac:dyDescent="0.45">
      <c r="B20" s="34">
        <f t="shared" si="22"/>
        <v>9</v>
      </c>
      <c r="C20" s="307"/>
      <c r="D20" s="308"/>
      <c r="E20" s="311"/>
      <c r="F20" s="314"/>
      <c r="G20" s="315"/>
      <c r="H20" s="316"/>
      <c r="I20" s="316"/>
      <c r="J20" s="316"/>
      <c r="K20" s="317"/>
      <c r="L20" s="311"/>
      <c r="M20" s="312"/>
      <c r="N20" s="312"/>
      <c r="O20" s="313"/>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52"/>
      <c r="AV20" s="253"/>
      <c r="AW20" s="254"/>
      <c r="AX20" s="255"/>
      <c r="AY20" s="327"/>
      <c r="AZ20" s="328"/>
      <c r="BA20" s="328"/>
      <c r="BB20" s="328"/>
      <c r="BC20" s="328"/>
      <c r="BD20" s="329"/>
    </row>
    <row r="21" spans="2:56" ht="39.9" customHeight="1" x14ac:dyDescent="0.45">
      <c r="B21" s="34">
        <f t="shared" si="22"/>
        <v>10</v>
      </c>
      <c r="C21" s="307"/>
      <c r="D21" s="308"/>
      <c r="E21" s="311"/>
      <c r="F21" s="314"/>
      <c r="G21" s="315"/>
      <c r="H21" s="316"/>
      <c r="I21" s="316"/>
      <c r="J21" s="316"/>
      <c r="K21" s="317"/>
      <c r="L21" s="311"/>
      <c r="M21" s="312"/>
      <c r="N21" s="312"/>
      <c r="O21" s="313"/>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52"/>
      <c r="AV21" s="253"/>
      <c r="AW21" s="254"/>
      <c r="AX21" s="255"/>
      <c r="AY21" s="327"/>
      <c r="AZ21" s="328"/>
      <c r="BA21" s="328"/>
      <c r="BB21" s="328"/>
      <c r="BC21" s="328"/>
      <c r="BD21" s="329"/>
    </row>
    <row r="22" spans="2:56" ht="39.9" customHeight="1" x14ac:dyDescent="0.45">
      <c r="B22" s="34">
        <f t="shared" si="22"/>
        <v>11</v>
      </c>
      <c r="C22" s="307"/>
      <c r="D22" s="308"/>
      <c r="E22" s="311"/>
      <c r="F22" s="314"/>
      <c r="G22" s="315"/>
      <c r="H22" s="316"/>
      <c r="I22" s="316"/>
      <c r="J22" s="316"/>
      <c r="K22" s="317"/>
      <c r="L22" s="311"/>
      <c r="M22" s="312"/>
      <c r="N22" s="312"/>
      <c r="O22" s="313"/>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52"/>
      <c r="AV22" s="253"/>
      <c r="AW22" s="254"/>
      <c r="AX22" s="255"/>
      <c r="AY22" s="327"/>
      <c r="AZ22" s="328"/>
      <c r="BA22" s="328"/>
      <c r="BB22" s="328"/>
      <c r="BC22" s="328"/>
      <c r="BD22" s="329"/>
    </row>
    <row r="23" spans="2:56" ht="39.9" customHeight="1" x14ac:dyDescent="0.45">
      <c r="B23" s="34">
        <f t="shared" si="22"/>
        <v>12</v>
      </c>
      <c r="C23" s="307"/>
      <c r="D23" s="308"/>
      <c r="E23" s="311"/>
      <c r="F23" s="314"/>
      <c r="G23" s="315"/>
      <c r="H23" s="316"/>
      <c r="I23" s="316"/>
      <c r="J23" s="316"/>
      <c r="K23" s="317"/>
      <c r="L23" s="311"/>
      <c r="M23" s="312"/>
      <c r="N23" s="312"/>
      <c r="O23" s="313"/>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52"/>
      <c r="AV23" s="253"/>
      <c r="AW23" s="254"/>
      <c r="AX23" s="255"/>
      <c r="AY23" s="327"/>
      <c r="AZ23" s="328"/>
      <c r="BA23" s="328"/>
      <c r="BB23" s="328"/>
      <c r="BC23" s="328"/>
      <c r="BD23" s="329"/>
    </row>
    <row r="24" spans="2:56" ht="39.9" customHeight="1" x14ac:dyDescent="0.45">
      <c r="B24" s="34">
        <f t="shared" si="22"/>
        <v>13</v>
      </c>
      <c r="C24" s="307"/>
      <c r="D24" s="308"/>
      <c r="E24" s="311"/>
      <c r="F24" s="314"/>
      <c r="G24" s="315"/>
      <c r="H24" s="316"/>
      <c r="I24" s="316"/>
      <c r="J24" s="316"/>
      <c r="K24" s="317"/>
      <c r="L24" s="311"/>
      <c r="M24" s="312"/>
      <c r="N24" s="312"/>
      <c r="O24" s="313"/>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52"/>
      <c r="AV24" s="253"/>
      <c r="AW24" s="254"/>
      <c r="AX24" s="255"/>
      <c r="AY24" s="327"/>
      <c r="AZ24" s="328"/>
      <c r="BA24" s="328"/>
      <c r="BB24" s="328"/>
      <c r="BC24" s="328"/>
      <c r="BD24" s="329"/>
    </row>
    <row r="25" spans="2:56" ht="39.9" customHeight="1" x14ac:dyDescent="0.45">
      <c r="B25" s="34">
        <f t="shared" si="22"/>
        <v>14</v>
      </c>
      <c r="C25" s="307"/>
      <c r="D25" s="308"/>
      <c r="E25" s="311"/>
      <c r="F25" s="314"/>
      <c r="G25" s="315"/>
      <c r="H25" s="316"/>
      <c r="I25" s="316"/>
      <c r="J25" s="316"/>
      <c r="K25" s="317"/>
      <c r="L25" s="311"/>
      <c r="M25" s="312"/>
      <c r="N25" s="312"/>
      <c r="O25" s="313"/>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52"/>
      <c r="AV25" s="253"/>
      <c r="AW25" s="254"/>
      <c r="AX25" s="255"/>
      <c r="AY25" s="327"/>
      <c r="AZ25" s="328"/>
      <c r="BA25" s="328"/>
      <c r="BB25" s="328"/>
      <c r="BC25" s="328"/>
      <c r="BD25" s="329"/>
    </row>
    <row r="26" spans="2:56" ht="39.9" customHeight="1" x14ac:dyDescent="0.45">
      <c r="B26" s="34">
        <f t="shared" si="22"/>
        <v>15</v>
      </c>
      <c r="C26" s="307"/>
      <c r="D26" s="308"/>
      <c r="E26" s="311"/>
      <c r="F26" s="314"/>
      <c r="G26" s="315"/>
      <c r="H26" s="316"/>
      <c r="I26" s="316"/>
      <c r="J26" s="316"/>
      <c r="K26" s="317"/>
      <c r="L26" s="311"/>
      <c r="M26" s="312"/>
      <c r="N26" s="312"/>
      <c r="O26" s="313"/>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52"/>
      <c r="AV26" s="253"/>
      <c r="AW26" s="254"/>
      <c r="AX26" s="255"/>
      <c r="AY26" s="327"/>
      <c r="AZ26" s="328"/>
      <c r="BA26" s="328"/>
      <c r="BB26" s="328"/>
      <c r="BC26" s="328"/>
      <c r="BD26" s="329"/>
    </row>
    <row r="27" spans="2:56" ht="39.9" customHeight="1" x14ac:dyDescent="0.45">
      <c r="B27" s="34">
        <f t="shared" si="22"/>
        <v>16</v>
      </c>
      <c r="C27" s="51"/>
      <c r="D27" s="52"/>
      <c r="E27" s="53"/>
      <c r="F27" s="54"/>
      <c r="G27" s="55"/>
      <c r="H27" s="56"/>
      <c r="I27" s="56"/>
      <c r="J27" s="56"/>
      <c r="K27" s="57"/>
      <c r="L27" s="53"/>
      <c r="M27" s="58"/>
      <c r="N27" s="58"/>
      <c r="O27" s="59"/>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44"/>
      <c r="AV27" s="45"/>
      <c r="AW27" s="46"/>
      <c r="AX27" s="47"/>
      <c r="AY27" s="63"/>
      <c r="AZ27" s="64"/>
      <c r="BA27" s="64"/>
      <c r="BB27" s="64"/>
      <c r="BC27" s="64"/>
      <c r="BD27" s="65"/>
    </row>
    <row r="28" spans="2:56" ht="39.9" customHeight="1" x14ac:dyDescent="0.45">
      <c r="B28" s="34">
        <f t="shared" si="22"/>
        <v>17</v>
      </c>
      <c r="C28" s="51"/>
      <c r="D28" s="52"/>
      <c r="E28" s="53"/>
      <c r="F28" s="54"/>
      <c r="G28" s="55"/>
      <c r="H28" s="56"/>
      <c r="I28" s="56"/>
      <c r="J28" s="56"/>
      <c r="K28" s="57"/>
      <c r="L28" s="53"/>
      <c r="M28" s="58"/>
      <c r="N28" s="58"/>
      <c r="O28" s="59"/>
      <c r="P28" s="60"/>
      <c r="Q28" s="61"/>
      <c r="R28" s="61"/>
      <c r="S28" s="61"/>
      <c r="T28" s="61"/>
      <c r="U28" s="61"/>
      <c r="V28" s="62"/>
      <c r="W28" s="60"/>
      <c r="X28" s="61"/>
      <c r="Y28" s="61"/>
      <c r="Z28" s="61"/>
      <c r="AA28" s="61"/>
      <c r="AB28" s="61"/>
      <c r="AC28" s="62"/>
      <c r="AD28" s="60"/>
      <c r="AE28" s="61"/>
      <c r="AF28" s="61"/>
      <c r="AG28" s="61"/>
      <c r="AH28" s="61"/>
      <c r="AI28" s="61"/>
      <c r="AJ28" s="62"/>
      <c r="AK28" s="60"/>
      <c r="AL28" s="61"/>
      <c r="AM28" s="61"/>
      <c r="AN28" s="61"/>
      <c r="AO28" s="61"/>
      <c r="AP28" s="61"/>
      <c r="AQ28" s="62"/>
      <c r="AR28" s="60"/>
      <c r="AS28" s="61"/>
      <c r="AT28" s="62"/>
      <c r="AU28" s="44"/>
      <c r="AV28" s="45"/>
      <c r="AW28" s="46"/>
      <c r="AX28" s="47"/>
      <c r="AY28" s="63"/>
      <c r="AZ28" s="64"/>
      <c r="BA28" s="64"/>
      <c r="BB28" s="64"/>
      <c r="BC28" s="64"/>
      <c r="BD28" s="65"/>
    </row>
    <row r="29" spans="2:56" ht="39.9" customHeight="1" x14ac:dyDescent="0.45">
      <c r="B29" s="34">
        <f t="shared" si="22"/>
        <v>18</v>
      </c>
      <c r="C29" s="51"/>
      <c r="D29" s="52"/>
      <c r="E29" s="53"/>
      <c r="F29" s="54"/>
      <c r="G29" s="55"/>
      <c r="H29" s="56"/>
      <c r="I29" s="56"/>
      <c r="J29" s="56"/>
      <c r="K29" s="57"/>
      <c r="L29" s="53"/>
      <c r="M29" s="58"/>
      <c r="N29" s="58"/>
      <c r="O29" s="59"/>
      <c r="P29" s="60"/>
      <c r="Q29" s="61"/>
      <c r="R29" s="61"/>
      <c r="S29" s="61"/>
      <c r="T29" s="61"/>
      <c r="U29" s="61"/>
      <c r="V29" s="62"/>
      <c r="W29" s="60"/>
      <c r="X29" s="61"/>
      <c r="Y29" s="61"/>
      <c r="Z29" s="61"/>
      <c r="AA29" s="61"/>
      <c r="AB29" s="61"/>
      <c r="AC29" s="62"/>
      <c r="AD29" s="60"/>
      <c r="AE29" s="61"/>
      <c r="AF29" s="61"/>
      <c r="AG29" s="61"/>
      <c r="AH29" s="61"/>
      <c r="AI29" s="61"/>
      <c r="AJ29" s="62"/>
      <c r="AK29" s="60"/>
      <c r="AL29" s="61"/>
      <c r="AM29" s="61"/>
      <c r="AN29" s="61"/>
      <c r="AO29" s="61"/>
      <c r="AP29" s="61"/>
      <c r="AQ29" s="62"/>
      <c r="AR29" s="60"/>
      <c r="AS29" s="61"/>
      <c r="AT29" s="62"/>
      <c r="AU29" s="44"/>
      <c r="AV29" s="45"/>
      <c r="AW29" s="46"/>
      <c r="AX29" s="47"/>
      <c r="AY29" s="63"/>
      <c r="AZ29" s="64"/>
      <c r="BA29" s="64"/>
      <c r="BB29" s="64"/>
      <c r="BC29" s="64"/>
      <c r="BD29" s="65"/>
    </row>
    <row r="30" spans="2:56" ht="39.9" customHeight="1" x14ac:dyDescent="0.45">
      <c r="B30" s="34">
        <f t="shared" si="22"/>
        <v>19</v>
      </c>
      <c r="C30" s="51"/>
      <c r="D30" s="52"/>
      <c r="E30" s="53"/>
      <c r="F30" s="54"/>
      <c r="G30" s="55"/>
      <c r="H30" s="56"/>
      <c r="I30" s="56"/>
      <c r="J30" s="56"/>
      <c r="K30" s="57"/>
      <c r="L30" s="53"/>
      <c r="M30" s="58"/>
      <c r="N30" s="58"/>
      <c r="O30" s="59"/>
      <c r="P30" s="60"/>
      <c r="Q30" s="61"/>
      <c r="R30" s="61"/>
      <c r="S30" s="61"/>
      <c r="T30" s="61"/>
      <c r="U30" s="61"/>
      <c r="V30" s="62"/>
      <c r="W30" s="60"/>
      <c r="X30" s="61"/>
      <c r="Y30" s="61"/>
      <c r="Z30" s="61"/>
      <c r="AA30" s="61"/>
      <c r="AB30" s="61"/>
      <c r="AC30" s="62"/>
      <c r="AD30" s="60"/>
      <c r="AE30" s="61"/>
      <c r="AF30" s="61"/>
      <c r="AG30" s="61"/>
      <c r="AH30" s="61"/>
      <c r="AI30" s="61"/>
      <c r="AJ30" s="62"/>
      <c r="AK30" s="60"/>
      <c r="AL30" s="61"/>
      <c r="AM30" s="61"/>
      <c r="AN30" s="61"/>
      <c r="AO30" s="61"/>
      <c r="AP30" s="61"/>
      <c r="AQ30" s="62"/>
      <c r="AR30" s="60"/>
      <c r="AS30" s="61"/>
      <c r="AT30" s="62"/>
      <c r="AU30" s="44"/>
      <c r="AV30" s="45"/>
      <c r="AW30" s="46"/>
      <c r="AX30" s="47"/>
      <c r="AY30" s="63"/>
      <c r="AZ30" s="64"/>
      <c r="BA30" s="64"/>
      <c r="BB30" s="64"/>
      <c r="BC30" s="64"/>
      <c r="BD30" s="65"/>
    </row>
    <row r="31" spans="2:56" ht="39.9" customHeight="1" x14ac:dyDescent="0.45">
      <c r="B31" s="34">
        <f t="shared" si="22"/>
        <v>20</v>
      </c>
      <c r="C31" s="51"/>
      <c r="D31" s="52"/>
      <c r="E31" s="53"/>
      <c r="F31" s="54"/>
      <c r="G31" s="55"/>
      <c r="H31" s="56"/>
      <c r="I31" s="56"/>
      <c r="J31" s="56"/>
      <c r="K31" s="57"/>
      <c r="L31" s="53"/>
      <c r="M31" s="58"/>
      <c r="N31" s="58"/>
      <c r="O31" s="59"/>
      <c r="P31" s="60"/>
      <c r="Q31" s="61"/>
      <c r="R31" s="61"/>
      <c r="S31" s="61"/>
      <c r="T31" s="61"/>
      <c r="U31" s="61"/>
      <c r="V31" s="62"/>
      <c r="W31" s="60"/>
      <c r="X31" s="61"/>
      <c r="Y31" s="61"/>
      <c r="Z31" s="61"/>
      <c r="AA31" s="61"/>
      <c r="AB31" s="61"/>
      <c r="AC31" s="62"/>
      <c r="AD31" s="60"/>
      <c r="AE31" s="61"/>
      <c r="AF31" s="61"/>
      <c r="AG31" s="61"/>
      <c r="AH31" s="61"/>
      <c r="AI31" s="61"/>
      <c r="AJ31" s="62"/>
      <c r="AK31" s="60"/>
      <c r="AL31" s="61"/>
      <c r="AM31" s="61"/>
      <c r="AN31" s="61"/>
      <c r="AO31" s="61"/>
      <c r="AP31" s="61"/>
      <c r="AQ31" s="62"/>
      <c r="AR31" s="60"/>
      <c r="AS31" s="61"/>
      <c r="AT31" s="62"/>
      <c r="AU31" s="44"/>
      <c r="AV31" s="45"/>
      <c r="AW31" s="46"/>
      <c r="AX31" s="47"/>
      <c r="AY31" s="63"/>
      <c r="AZ31" s="64"/>
      <c r="BA31" s="64"/>
      <c r="BB31" s="64"/>
      <c r="BC31" s="64"/>
      <c r="BD31" s="65"/>
    </row>
    <row r="32" spans="2:56" ht="39.9" customHeight="1" x14ac:dyDescent="0.45">
      <c r="B32" s="34">
        <f t="shared" si="22"/>
        <v>21</v>
      </c>
      <c r="C32" s="51"/>
      <c r="D32" s="52"/>
      <c r="E32" s="53"/>
      <c r="F32" s="54"/>
      <c r="G32" s="55"/>
      <c r="H32" s="56"/>
      <c r="I32" s="56"/>
      <c r="J32" s="56"/>
      <c r="K32" s="57"/>
      <c r="L32" s="53"/>
      <c r="M32" s="58"/>
      <c r="N32" s="58"/>
      <c r="O32" s="59"/>
      <c r="P32" s="60"/>
      <c r="Q32" s="61"/>
      <c r="R32" s="61"/>
      <c r="S32" s="61"/>
      <c r="T32" s="61"/>
      <c r="U32" s="61"/>
      <c r="V32" s="62"/>
      <c r="W32" s="60"/>
      <c r="X32" s="61"/>
      <c r="Y32" s="61"/>
      <c r="Z32" s="61"/>
      <c r="AA32" s="61"/>
      <c r="AB32" s="61"/>
      <c r="AC32" s="62"/>
      <c r="AD32" s="60"/>
      <c r="AE32" s="61"/>
      <c r="AF32" s="61"/>
      <c r="AG32" s="61"/>
      <c r="AH32" s="61"/>
      <c r="AI32" s="61"/>
      <c r="AJ32" s="62"/>
      <c r="AK32" s="60"/>
      <c r="AL32" s="61"/>
      <c r="AM32" s="61"/>
      <c r="AN32" s="61"/>
      <c r="AO32" s="61"/>
      <c r="AP32" s="61"/>
      <c r="AQ32" s="62"/>
      <c r="AR32" s="60"/>
      <c r="AS32" s="61"/>
      <c r="AT32" s="62"/>
      <c r="AU32" s="44"/>
      <c r="AV32" s="45"/>
      <c r="AW32" s="46"/>
      <c r="AX32" s="47"/>
      <c r="AY32" s="63"/>
      <c r="AZ32" s="64"/>
      <c r="BA32" s="64"/>
      <c r="BB32" s="64"/>
      <c r="BC32" s="64"/>
      <c r="BD32" s="65"/>
    </row>
    <row r="33" spans="2:58" ht="39.9" customHeight="1" x14ac:dyDescent="0.45">
      <c r="B33" s="34">
        <f t="shared" si="22"/>
        <v>22</v>
      </c>
      <c r="C33" s="51"/>
      <c r="D33" s="52"/>
      <c r="E33" s="53"/>
      <c r="F33" s="54"/>
      <c r="G33" s="55"/>
      <c r="H33" s="56"/>
      <c r="I33" s="56"/>
      <c r="J33" s="56"/>
      <c r="K33" s="57"/>
      <c r="L33" s="53"/>
      <c r="M33" s="58"/>
      <c r="N33" s="58"/>
      <c r="O33" s="59"/>
      <c r="P33" s="60"/>
      <c r="Q33" s="61"/>
      <c r="R33" s="61"/>
      <c r="S33" s="61"/>
      <c r="T33" s="61"/>
      <c r="U33" s="61"/>
      <c r="V33" s="62"/>
      <c r="W33" s="60"/>
      <c r="X33" s="61"/>
      <c r="Y33" s="61"/>
      <c r="Z33" s="61"/>
      <c r="AA33" s="61"/>
      <c r="AB33" s="61"/>
      <c r="AC33" s="62"/>
      <c r="AD33" s="60"/>
      <c r="AE33" s="61"/>
      <c r="AF33" s="61"/>
      <c r="AG33" s="61"/>
      <c r="AH33" s="61"/>
      <c r="AI33" s="61"/>
      <c r="AJ33" s="62"/>
      <c r="AK33" s="60"/>
      <c r="AL33" s="61"/>
      <c r="AM33" s="61"/>
      <c r="AN33" s="61"/>
      <c r="AO33" s="61"/>
      <c r="AP33" s="61"/>
      <c r="AQ33" s="62"/>
      <c r="AR33" s="60"/>
      <c r="AS33" s="61"/>
      <c r="AT33" s="62"/>
      <c r="AU33" s="44"/>
      <c r="AV33" s="45"/>
      <c r="AW33" s="46"/>
      <c r="AX33" s="47"/>
      <c r="AY33" s="63"/>
      <c r="AZ33" s="64"/>
      <c r="BA33" s="64"/>
      <c r="BB33" s="64"/>
      <c r="BC33" s="64"/>
      <c r="BD33" s="65"/>
    </row>
    <row r="34" spans="2:58" ht="39.9" customHeight="1" x14ac:dyDescent="0.45">
      <c r="B34" s="34">
        <f t="shared" si="22"/>
        <v>23</v>
      </c>
      <c r="C34" s="51"/>
      <c r="D34" s="52"/>
      <c r="E34" s="53"/>
      <c r="F34" s="54"/>
      <c r="G34" s="55"/>
      <c r="H34" s="56"/>
      <c r="I34" s="56"/>
      <c r="J34" s="56"/>
      <c r="K34" s="57"/>
      <c r="L34" s="53"/>
      <c r="M34" s="58"/>
      <c r="N34" s="58"/>
      <c r="O34" s="59"/>
      <c r="P34" s="60"/>
      <c r="Q34" s="61"/>
      <c r="R34" s="61"/>
      <c r="S34" s="61"/>
      <c r="T34" s="61"/>
      <c r="U34" s="61"/>
      <c r="V34" s="62"/>
      <c r="W34" s="60"/>
      <c r="X34" s="61"/>
      <c r="Y34" s="61"/>
      <c r="Z34" s="61"/>
      <c r="AA34" s="61"/>
      <c r="AB34" s="61"/>
      <c r="AC34" s="62"/>
      <c r="AD34" s="60"/>
      <c r="AE34" s="61"/>
      <c r="AF34" s="61"/>
      <c r="AG34" s="61"/>
      <c r="AH34" s="61"/>
      <c r="AI34" s="61"/>
      <c r="AJ34" s="62"/>
      <c r="AK34" s="60"/>
      <c r="AL34" s="61"/>
      <c r="AM34" s="61"/>
      <c r="AN34" s="61"/>
      <c r="AO34" s="61"/>
      <c r="AP34" s="61"/>
      <c r="AQ34" s="62"/>
      <c r="AR34" s="60"/>
      <c r="AS34" s="61"/>
      <c r="AT34" s="62"/>
      <c r="AU34" s="44"/>
      <c r="AV34" s="45"/>
      <c r="AW34" s="46"/>
      <c r="AX34" s="47"/>
      <c r="AY34" s="63"/>
      <c r="AZ34" s="64"/>
      <c r="BA34" s="64"/>
      <c r="BB34" s="64"/>
      <c r="BC34" s="64"/>
      <c r="BD34" s="65"/>
    </row>
    <row r="35" spans="2:58" ht="39.9" customHeight="1" x14ac:dyDescent="0.45">
      <c r="B35" s="34">
        <f t="shared" si="22"/>
        <v>24</v>
      </c>
      <c r="C35" s="51"/>
      <c r="D35" s="52"/>
      <c r="E35" s="53"/>
      <c r="F35" s="54"/>
      <c r="G35" s="55"/>
      <c r="H35" s="56"/>
      <c r="I35" s="56"/>
      <c r="J35" s="56"/>
      <c r="K35" s="57"/>
      <c r="L35" s="53"/>
      <c r="M35" s="58"/>
      <c r="N35" s="58"/>
      <c r="O35" s="59"/>
      <c r="P35" s="60"/>
      <c r="Q35" s="61"/>
      <c r="R35" s="61"/>
      <c r="S35" s="61"/>
      <c r="T35" s="61"/>
      <c r="U35" s="61"/>
      <c r="V35" s="62"/>
      <c r="W35" s="60"/>
      <c r="X35" s="61"/>
      <c r="Y35" s="61"/>
      <c r="Z35" s="61"/>
      <c r="AA35" s="61"/>
      <c r="AB35" s="61"/>
      <c r="AC35" s="62"/>
      <c r="AD35" s="60"/>
      <c r="AE35" s="61"/>
      <c r="AF35" s="61"/>
      <c r="AG35" s="61"/>
      <c r="AH35" s="61"/>
      <c r="AI35" s="61"/>
      <c r="AJ35" s="62"/>
      <c r="AK35" s="60"/>
      <c r="AL35" s="61"/>
      <c r="AM35" s="61"/>
      <c r="AN35" s="61"/>
      <c r="AO35" s="61"/>
      <c r="AP35" s="61"/>
      <c r="AQ35" s="62"/>
      <c r="AR35" s="60"/>
      <c r="AS35" s="61"/>
      <c r="AT35" s="62"/>
      <c r="AU35" s="44"/>
      <c r="AV35" s="45"/>
      <c r="AW35" s="46"/>
      <c r="AX35" s="47"/>
      <c r="AY35" s="63"/>
      <c r="AZ35" s="64"/>
      <c r="BA35" s="64"/>
      <c r="BB35" s="64"/>
      <c r="BC35" s="64"/>
      <c r="BD35" s="65"/>
    </row>
    <row r="36" spans="2:58" ht="39.9" customHeight="1" x14ac:dyDescent="0.45">
      <c r="B36" s="34">
        <f t="shared" si="22"/>
        <v>25</v>
      </c>
      <c r="C36" s="51"/>
      <c r="D36" s="52"/>
      <c r="E36" s="53"/>
      <c r="F36" s="54"/>
      <c r="G36" s="55"/>
      <c r="H36" s="56"/>
      <c r="I36" s="56"/>
      <c r="J36" s="56"/>
      <c r="K36" s="57"/>
      <c r="L36" s="53"/>
      <c r="M36" s="58"/>
      <c r="N36" s="58"/>
      <c r="O36" s="59"/>
      <c r="P36" s="60"/>
      <c r="Q36" s="61"/>
      <c r="R36" s="61"/>
      <c r="S36" s="61"/>
      <c r="T36" s="61"/>
      <c r="U36" s="61"/>
      <c r="V36" s="62"/>
      <c r="W36" s="60"/>
      <c r="X36" s="61"/>
      <c r="Y36" s="61"/>
      <c r="Z36" s="61"/>
      <c r="AA36" s="61"/>
      <c r="AB36" s="61"/>
      <c r="AC36" s="62"/>
      <c r="AD36" s="60"/>
      <c r="AE36" s="61"/>
      <c r="AF36" s="61"/>
      <c r="AG36" s="61"/>
      <c r="AH36" s="61"/>
      <c r="AI36" s="61"/>
      <c r="AJ36" s="62"/>
      <c r="AK36" s="60"/>
      <c r="AL36" s="61"/>
      <c r="AM36" s="61"/>
      <c r="AN36" s="61"/>
      <c r="AO36" s="61"/>
      <c r="AP36" s="61"/>
      <c r="AQ36" s="62"/>
      <c r="AR36" s="60"/>
      <c r="AS36" s="61"/>
      <c r="AT36" s="62"/>
      <c r="AU36" s="44"/>
      <c r="AV36" s="45"/>
      <c r="AW36" s="46"/>
      <c r="AX36" s="47"/>
      <c r="AY36" s="63"/>
      <c r="AZ36" s="64"/>
      <c r="BA36" s="64"/>
      <c r="BB36" s="64"/>
      <c r="BC36" s="64"/>
      <c r="BD36" s="65"/>
    </row>
    <row r="37" spans="2:58" ht="39.9" customHeight="1" x14ac:dyDescent="0.45">
      <c r="B37" s="34">
        <f t="shared" si="22"/>
        <v>26</v>
      </c>
      <c r="C37" s="307"/>
      <c r="D37" s="308"/>
      <c r="E37" s="311"/>
      <c r="F37" s="314"/>
      <c r="G37" s="315"/>
      <c r="H37" s="316"/>
      <c r="I37" s="316"/>
      <c r="J37" s="316"/>
      <c r="K37" s="317"/>
      <c r="L37" s="311"/>
      <c r="M37" s="312"/>
      <c r="N37" s="312"/>
      <c r="O37" s="313"/>
      <c r="P37" s="60"/>
      <c r="Q37" s="61"/>
      <c r="R37" s="61"/>
      <c r="S37" s="61"/>
      <c r="T37" s="61"/>
      <c r="U37" s="61"/>
      <c r="V37" s="62"/>
      <c r="W37" s="60"/>
      <c r="X37" s="61"/>
      <c r="Y37" s="61"/>
      <c r="Z37" s="61"/>
      <c r="AA37" s="61"/>
      <c r="AB37" s="61"/>
      <c r="AC37" s="62"/>
      <c r="AD37" s="60"/>
      <c r="AE37" s="61"/>
      <c r="AF37" s="61"/>
      <c r="AG37" s="61"/>
      <c r="AH37" s="61"/>
      <c r="AI37" s="61"/>
      <c r="AJ37" s="62"/>
      <c r="AK37" s="60"/>
      <c r="AL37" s="61"/>
      <c r="AM37" s="61"/>
      <c r="AN37" s="61"/>
      <c r="AO37" s="61"/>
      <c r="AP37" s="61"/>
      <c r="AQ37" s="62"/>
      <c r="AR37" s="60"/>
      <c r="AS37" s="61"/>
      <c r="AT37" s="62"/>
      <c r="AU37" s="252"/>
      <c r="AV37" s="253"/>
      <c r="AW37" s="254"/>
      <c r="AX37" s="255"/>
      <c r="AY37" s="327"/>
      <c r="AZ37" s="328"/>
      <c r="BA37" s="328"/>
      <c r="BB37" s="328"/>
      <c r="BC37" s="328"/>
      <c r="BD37" s="329"/>
    </row>
    <row r="38" spans="2:58" ht="39.9" customHeight="1" x14ac:dyDescent="0.45">
      <c r="B38" s="34">
        <f t="shared" si="22"/>
        <v>27</v>
      </c>
      <c r="C38" s="307"/>
      <c r="D38" s="308"/>
      <c r="E38" s="311"/>
      <c r="F38" s="314"/>
      <c r="G38" s="315"/>
      <c r="H38" s="316"/>
      <c r="I38" s="316"/>
      <c r="J38" s="316"/>
      <c r="K38" s="317"/>
      <c r="L38" s="311"/>
      <c r="M38" s="312"/>
      <c r="N38" s="312"/>
      <c r="O38" s="313"/>
      <c r="P38" s="60"/>
      <c r="Q38" s="61"/>
      <c r="R38" s="61"/>
      <c r="S38" s="61"/>
      <c r="T38" s="61"/>
      <c r="U38" s="61"/>
      <c r="V38" s="62"/>
      <c r="W38" s="60"/>
      <c r="X38" s="61"/>
      <c r="Y38" s="61"/>
      <c r="Z38" s="61"/>
      <c r="AA38" s="61"/>
      <c r="AB38" s="61"/>
      <c r="AC38" s="62"/>
      <c r="AD38" s="60"/>
      <c r="AE38" s="61"/>
      <c r="AF38" s="61"/>
      <c r="AG38" s="61"/>
      <c r="AH38" s="61"/>
      <c r="AI38" s="61"/>
      <c r="AJ38" s="62"/>
      <c r="AK38" s="60"/>
      <c r="AL38" s="61"/>
      <c r="AM38" s="61"/>
      <c r="AN38" s="61"/>
      <c r="AO38" s="61"/>
      <c r="AP38" s="61"/>
      <c r="AQ38" s="62"/>
      <c r="AR38" s="60"/>
      <c r="AS38" s="61"/>
      <c r="AT38" s="62"/>
      <c r="AU38" s="252"/>
      <c r="AV38" s="253"/>
      <c r="AW38" s="254"/>
      <c r="AX38" s="255"/>
      <c r="AY38" s="327"/>
      <c r="AZ38" s="328"/>
      <c r="BA38" s="328"/>
      <c r="BB38" s="328"/>
      <c r="BC38" s="328"/>
      <c r="BD38" s="329"/>
    </row>
    <row r="39" spans="2:58" ht="39.9" customHeight="1" thickBot="1" x14ac:dyDescent="0.5">
      <c r="B39" s="35">
        <f t="shared" si="22"/>
        <v>28</v>
      </c>
      <c r="C39" s="318"/>
      <c r="D39" s="319"/>
      <c r="E39" s="320"/>
      <c r="F39" s="321"/>
      <c r="G39" s="322"/>
      <c r="H39" s="323"/>
      <c r="I39" s="323"/>
      <c r="J39" s="323"/>
      <c r="K39" s="324"/>
      <c r="L39" s="320"/>
      <c r="M39" s="325"/>
      <c r="N39" s="325"/>
      <c r="O39" s="326"/>
      <c r="P39" s="66"/>
      <c r="Q39" s="67"/>
      <c r="R39" s="67"/>
      <c r="S39" s="67"/>
      <c r="T39" s="67"/>
      <c r="U39" s="67"/>
      <c r="V39" s="68"/>
      <c r="W39" s="66"/>
      <c r="X39" s="67"/>
      <c r="Y39" s="67"/>
      <c r="Z39" s="67"/>
      <c r="AA39" s="67"/>
      <c r="AB39" s="67"/>
      <c r="AC39" s="68"/>
      <c r="AD39" s="66"/>
      <c r="AE39" s="67"/>
      <c r="AF39" s="67"/>
      <c r="AG39" s="67"/>
      <c r="AH39" s="67"/>
      <c r="AI39" s="67"/>
      <c r="AJ39" s="68"/>
      <c r="AK39" s="66"/>
      <c r="AL39" s="67"/>
      <c r="AM39" s="67"/>
      <c r="AN39" s="67"/>
      <c r="AO39" s="67"/>
      <c r="AP39" s="67"/>
      <c r="AQ39" s="68"/>
      <c r="AR39" s="66"/>
      <c r="AS39" s="67"/>
      <c r="AT39" s="68"/>
      <c r="AU39" s="296"/>
      <c r="AV39" s="297"/>
      <c r="AW39" s="298"/>
      <c r="AX39" s="299"/>
      <c r="AY39" s="330"/>
      <c r="AZ39" s="331"/>
      <c r="BA39" s="331"/>
      <c r="BB39" s="331"/>
      <c r="BC39" s="331"/>
      <c r="BD39" s="332"/>
    </row>
    <row r="40" spans="2:58" ht="20.25" customHeight="1" x14ac:dyDescent="0.45">
      <c r="C40" s="30"/>
      <c r="D40" s="31"/>
      <c r="E40" s="32"/>
      <c r="AC40" s="29"/>
    </row>
    <row r="41" spans="2:58" ht="20.25" customHeight="1" x14ac:dyDescent="0.45">
      <c r="C41" s="30"/>
      <c r="D41" s="31"/>
      <c r="E41" s="32"/>
      <c r="AC41" s="29"/>
    </row>
    <row r="42" spans="2:58" s="5" customFormat="1" ht="24.9" customHeight="1" x14ac:dyDescent="0.45">
      <c r="B42" s="5" t="s">
        <v>31</v>
      </c>
      <c r="C42" s="7"/>
      <c r="D42" s="7"/>
      <c r="U42" s="7"/>
      <c r="AK42" s="71"/>
      <c r="AL42" s="72"/>
      <c r="AM42" s="72"/>
      <c r="BF42" s="72"/>
    </row>
    <row r="43" spans="2:58" s="5" customFormat="1" ht="24.9" customHeight="1" x14ac:dyDescent="0.45">
      <c r="B43" s="5" t="s">
        <v>44</v>
      </c>
      <c r="C43" s="7"/>
      <c r="D43" s="7"/>
      <c r="U43" s="7"/>
      <c r="AK43" s="71"/>
      <c r="AL43" s="72"/>
      <c r="AM43" s="72"/>
      <c r="BF43" s="72"/>
    </row>
    <row r="44" spans="2:58" s="5" customFormat="1" ht="24.9" customHeight="1" x14ac:dyDescent="0.45">
      <c r="B44" s="5" t="s">
        <v>51</v>
      </c>
      <c r="C44" s="71"/>
      <c r="D44" s="71"/>
      <c r="E44" s="71"/>
      <c r="F44" s="71"/>
      <c r="G44" s="71"/>
      <c r="H44" s="71"/>
      <c r="I44" s="71"/>
      <c r="J44" s="71"/>
      <c r="K44" s="71"/>
      <c r="L44" s="71"/>
      <c r="M44" s="71"/>
      <c r="N44" s="71"/>
      <c r="O44" s="71"/>
      <c r="P44" s="71"/>
      <c r="Q44" s="71"/>
      <c r="R44" s="71"/>
      <c r="S44" s="71"/>
      <c r="T44" s="71"/>
      <c r="U44" s="72"/>
      <c r="V44" s="72"/>
      <c r="W44" s="71"/>
      <c r="X44" s="71"/>
      <c r="Y44" s="71"/>
      <c r="Z44" s="71"/>
      <c r="AA44" s="71"/>
      <c r="AB44" s="71"/>
      <c r="AC44" s="71"/>
      <c r="AD44" s="71"/>
      <c r="AE44" s="71"/>
      <c r="AF44" s="71"/>
      <c r="AG44" s="71"/>
      <c r="AH44" s="71"/>
      <c r="AI44" s="71"/>
      <c r="AJ44" s="71"/>
      <c r="AK44" s="71"/>
      <c r="AL44" s="72"/>
      <c r="AM44" s="72"/>
      <c r="BF44" s="72"/>
    </row>
    <row r="45" spans="2:58" s="5" customFormat="1" ht="24.9" customHeight="1" x14ac:dyDescent="0.45">
      <c r="B45" s="5" t="s">
        <v>29</v>
      </c>
    </row>
    <row r="46" spans="2:58" s="5" customFormat="1" ht="24.9" customHeight="1" x14ac:dyDescent="0.45">
      <c r="B46" s="5" t="s">
        <v>100</v>
      </c>
    </row>
    <row r="47" spans="2:58" s="5" customFormat="1" ht="24.9" customHeight="1" x14ac:dyDescent="0.45">
      <c r="B47" s="5" t="s">
        <v>23</v>
      </c>
    </row>
    <row r="48" spans="2:58" s="5" customFormat="1" ht="24.9" customHeight="1" x14ac:dyDescent="0.45">
      <c r="B48" s="5" t="s">
        <v>54</v>
      </c>
    </row>
    <row r="49" spans="2:8" s="5" customFormat="1" ht="24.9" customHeight="1" x14ac:dyDescent="0.45"/>
    <row r="50" spans="2:8" s="5" customFormat="1" ht="24.9" customHeight="1" x14ac:dyDescent="0.45">
      <c r="C50" s="70" t="s">
        <v>5</v>
      </c>
      <c r="D50" s="336" t="s">
        <v>6</v>
      </c>
      <c r="E50" s="336"/>
      <c r="F50" s="336"/>
      <c r="G50" s="336"/>
      <c r="H50" s="336"/>
    </row>
    <row r="51" spans="2:8" s="5" customFormat="1" ht="24.9" customHeight="1" x14ac:dyDescent="0.45">
      <c r="C51" s="73" t="s">
        <v>1</v>
      </c>
      <c r="D51" s="336" t="s">
        <v>24</v>
      </c>
      <c r="E51" s="336"/>
      <c r="F51" s="336"/>
      <c r="G51" s="336"/>
      <c r="H51" s="336"/>
    </row>
    <row r="52" spans="2:8" s="5" customFormat="1" ht="24.9" customHeight="1" x14ac:dyDescent="0.45">
      <c r="C52" s="73" t="s">
        <v>2</v>
      </c>
      <c r="D52" s="336" t="s">
        <v>25</v>
      </c>
      <c r="E52" s="336"/>
      <c r="F52" s="336"/>
      <c r="G52" s="336"/>
      <c r="H52" s="336"/>
    </row>
    <row r="53" spans="2:8" s="5" customFormat="1" ht="24.9" customHeight="1" x14ac:dyDescent="0.45">
      <c r="C53" s="73" t="s">
        <v>3</v>
      </c>
      <c r="D53" s="336" t="s">
        <v>26</v>
      </c>
      <c r="E53" s="336"/>
      <c r="F53" s="336"/>
      <c r="G53" s="336"/>
      <c r="H53" s="336"/>
    </row>
    <row r="54" spans="2:8" s="5" customFormat="1" ht="24.9" customHeight="1" x14ac:dyDescent="0.45">
      <c r="C54" s="73" t="s">
        <v>4</v>
      </c>
      <c r="D54" s="336" t="s">
        <v>37</v>
      </c>
      <c r="E54" s="336"/>
      <c r="F54" s="336"/>
      <c r="G54" s="336"/>
      <c r="H54" s="33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251" t="s">
        <v>244</v>
      </c>
    </row>
    <row r="73" spans="2:2" s="5" customFormat="1" ht="24.9" customHeight="1" x14ac:dyDescent="0.45">
      <c r="B73" s="251"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67"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T110"/>
  <sheetViews>
    <sheetView showGridLines="0" view="pageBreakPreview" zoomScale="55" zoomScaleNormal="70" zoomScaleSheetLayoutView="55" workbookViewId="0">
      <selection activeCell="Y3" sqref="Y3"/>
    </sheetView>
  </sheetViews>
  <sheetFormatPr defaultColWidth="4.3984375" defaultRowHeight="20.25" customHeight="1" x14ac:dyDescent="0.45"/>
  <cols>
    <col min="1" max="1" width="1.59765625" style="3" customWidth="1"/>
    <col min="2" max="5" width="5.69921875" style="3" customWidth="1"/>
    <col min="6" max="57" width="5.59765625" style="3" customWidth="1"/>
    <col min="58" max="16384" width="4.3984375" style="3"/>
  </cols>
  <sheetData>
    <row r="1" spans="2:63" s="5" customFormat="1" ht="20.25" customHeight="1" x14ac:dyDescent="0.45">
      <c r="C1" s="7" t="s">
        <v>250</v>
      </c>
      <c r="D1" s="7"/>
      <c r="E1" s="7"/>
      <c r="F1" s="7"/>
      <c r="G1" s="8" t="s">
        <v>60</v>
      </c>
      <c r="I1" s="8"/>
      <c r="K1" s="7"/>
      <c r="L1" s="7"/>
      <c r="M1" s="7"/>
      <c r="N1" s="7"/>
      <c r="O1" s="7"/>
      <c r="P1" s="7"/>
      <c r="Q1" s="7"/>
      <c r="AL1" s="9"/>
      <c r="AM1" s="2"/>
      <c r="AN1" s="2" t="s">
        <v>61</v>
      </c>
      <c r="AO1" s="256" t="s">
        <v>233</v>
      </c>
      <c r="AP1" s="256"/>
      <c r="AQ1" s="256"/>
      <c r="AR1" s="256"/>
      <c r="AS1" s="256"/>
      <c r="AT1" s="256"/>
      <c r="AU1" s="256"/>
      <c r="AV1" s="256"/>
      <c r="AW1" s="256"/>
      <c r="AX1" s="256"/>
      <c r="AY1" s="256"/>
      <c r="AZ1" s="256"/>
      <c r="BA1" s="256"/>
      <c r="BB1" s="256"/>
      <c r="BC1" s="256"/>
      <c r="BD1" s="256"/>
      <c r="BE1" s="2" t="s">
        <v>0</v>
      </c>
    </row>
    <row r="2" spans="2:63" s="5" customFormat="1" ht="20.25" customHeight="1" x14ac:dyDescent="0.45">
      <c r="C2" s="7"/>
      <c r="D2" s="7"/>
      <c r="E2" s="7"/>
      <c r="F2" s="7"/>
      <c r="I2" s="8"/>
      <c r="K2" s="7"/>
      <c r="L2" s="7"/>
      <c r="M2" s="7"/>
      <c r="N2" s="7"/>
      <c r="O2" s="7"/>
      <c r="P2" s="7"/>
      <c r="Q2" s="7"/>
      <c r="X2" s="2" t="s">
        <v>17</v>
      </c>
      <c r="Y2" s="258">
        <v>7</v>
      </c>
      <c r="Z2" s="258"/>
      <c r="AA2" s="2" t="s">
        <v>14</v>
      </c>
      <c r="AB2" s="257">
        <f>IF(Y2=0,"",YEAR(DATE(2018+Y2,1,1)))</f>
        <v>2025</v>
      </c>
      <c r="AC2" s="257"/>
      <c r="AD2" s="1" t="s">
        <v>18</v>
      </c>
      <c r="AE2" s="1" t="s">
        <v>19</v>
      </c>
      <c r="AF2" s="258">
        <v>4</v>
      </c>
      <c r="AG2" s="258"/>
      <c r="AH2" s="1" t="s">
        <v>20</v>
      </c>
      <c r="AL2" s="9"/>
      <c r="AM2" s="2"/>
      <c r="AN2" s="2" t="s">
        <v>62</v>
      </c>
      <c r="AO2" s="256"/>
      <c r="AP2" s="256"/>
      <c r="AQ2" s="256"/>
      <c r="AR2" s="256"/>
      <c r="AS2" s="256"/>
      <c r="AT2" s="256"/>
      <c r="AU2" s="256"/>
      <c r="AV2" s="256"/>
      <c r="AW2" s="256"/>
      <c r="AX2" s="256"/>
      <c r="AY2" s="256"/>
      <c r="AZ2" s="256"/>
      <c r="BA2" s="256"/>
      <c r="BB2" s="256"/>
      <c r="BC2" s="256"/>
      <c r="BD2" s="256"/>
      <c r="BE2" s="2" t="s">
        <v>0</v>
      </c>
    </row>
    <row r="3" spans="2:63" s="1" customFormat="1" ht="20.25" customHeight="1" x14ac:dyDescent="0.45">
      <c r="F3" s="8"/>
      <c r="I3" s="8"/>
      <c r="K3" s="2"/>
      <c r="L3" s="2"/>
      <c r="M3" s="2"/>
      <c r="N3" s="2"/>
      <c r="O3" s="2"/>
      <c r="P3" s="2"/>
      <c r="Q3" s="2"/>
      <c r="Y3" s="19"/>
      <c r="Z3" s="19"/>
      <c r="AA3" s="19"/>
      <c r="AB3" s="20"/>
      <c r="AC3" s="19"/>
      <c r="AZ3" s="74" t="s">
        <v>38</v>
      </c>
      <c r="BA3" s="337" t="s">
        <v>47</v>
      </c>
      <c r="BB3" s="338"/>
      <c r="BC3" s="338"/>
      <c r="BD3" s="339"/>
      <c r="BE3" s="2"/>
    </row>
    <row r="4" spans="2:63" s="1" customFormat="1" ht="19.2" x14ac:dyDescent="0.45">
      <c r="F4" s="8"/>
      <c r="I4" s="8"/>
      <c r="K4" s="2"/>
      <c r="L4" s="2"/>
      <c r="M4" s="2"/>
      <c r="N4" s="2"/>
      <c r="O4" s="2"/>
      <c r="P4" s="2"/>
      <c r="Q4" s="2"/>
      <c r="Y4" s="15"/>
      <c r="Z4" s="15"/>
      <c r="AF4" s="5"/>
      <c r="AG4" s="5"/>
      <c r="AH4" s="5"/>
      <c r="AI4" s="5"/>
      <c r="AJ4" s="5"/>
      <c r="AK4" s="5"/>
      <c r="AL4" s="5"/>
      <c r="AM4" s="5"/>
      <c r="AN4" s="5"/>
      <c r="AO4" s="5"/>
      <c r="AP4" s="5"/>
      <c r="AQ4" s="5"/>
      <c r="AR4" s="5"/>
      <c r="AS4" s="5"/>
      <c r="AT4" s="5"/>
      <c r="AU4" s="5"/>
      <c r="AV4" s="5"/>
      <c r="AW4" s="5"/>
      <c r="AX4" s="5"/>
      <c r="AY4" s="5"/>
      <c r="AZ4" s="74" t="s">
        <v>42</v>
      </c>
      <c r="BA4" s="337" t="s">
        <v>43</v>
      </c>
      <c r="BB4" s="338"/>
      <c r="BC4" s="338"/>
      <c r="BD4" s="339"/>
      <c r="BE4" s="75"/>
    </row>
    <row r="5" spans="2:63" s="1" customFormat="1" ht="6.75" customHeight="1" x14ac:dyDescent="0.45">
      <c r="C5" s="5"/>
      <c r="D5" s="5"/>
      <c r="E5" s="5"/>
      <c r="F5" s="7"/>
      <c r="G5" s="5"/>
      <c r="H5" s="5"/>
      <c r="I5" s="7"/>
      <c r="J5" s="5"/>
      <c r="K5" s="75"/>
      <c r="L5" s="75"/>
      <c r="M5" s="75"/>
      <c r="N5" s="75"/>
      <c r="O5" s="75"/>
      <c r="P5" s="75"/>
      <c r="Q5" s="75"/>
      <c r="R5" s="5"/>
      <c r="S5" s="5"/>
      <c r="T5" s="5"/>
      <c r="U5" s="5"/>
      <c r="V5" s="5"/>
      <c r="W5" s="5"/>
      <c r="X5" s="5"/>
      <c r="Y5" s="28"/>
      <c r="Z5" s="28"/>
      <c r="AA5" s="5"/>
      <c r="AB5" s="5"/>
      <c r="AC5" s="5"/>
      <c r="AD5" s="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0.25" customHeight="1" x14ac:dyDescent="0.45">
      <c r="C6" s="5"/>
      <c r="D6" s="5"/>
      <c r="E6" s="5"/>
      <c r="F6" s="7"/>
      <c r="G6" s="5"/>
      <c r="H6" s="5"/>
      <c r="I6" s="7"/>
      <c r="J6" s="5"/>
      <c r="K6" s="75"/>
      <c r="L6" s="75"/>
      <c r="M6" s="75"/>
      <c r="N6" s="75"/>
      <c r="O6" s="75"/>
      <c r="P6" s="75"/>
      <c r="Q6" s="75"/>
      <c r="R6" s="5"/>
      <c r="S6" s="5"/>
      <c r="T6" s="5"/>
      <c r="U6" s="5"/>
      <c r="V6" s="5"/>
      <c r="W6" s="5"/>
      <c r="X6" s="5"/>
      <c r="Y6" s="28"/>
      <c r="Z6" s="28"/>
      <c r="AA6" s="5"/>
      <c r="AB6" s="5"/>
      <c r="AC6" s="5"/>
      <c r="AD6" s="5"/>
      <c r="AF6" s="5"/>
      <c r="AG6" s="5"/>
      <c r="AH6" s="5"/>
      <c r="AI6" s="5"/>
      <c r="AJ6" s="5"/>
      <c r="AK6" s="5" t="s">
        <v>28</v>
      </c>
      <c r="AL6" s="5"/>
      <c r="AM6" s="5"/>
      <c r="AN6" s="5"/>
      <c r="AO6" s="5"/>
      <c r="AP6" s="5"/>
      <c r="AQ6" s="5"/>
      <c r="AR6" s="5"/>
      <c r="AS6" s="17"/>
      <c r="AT6" s="17"/>
      <c r="AU6" s="24"/>
      <c r="AV6" s="5"/>
      <c r="AW6" s="261">
        <v>40</v>
      </c>
      <c r="AX6" s="262"/>
      <c r="AY6" s="69" t="s">
        <v>21</v>
      </c>
      <c r="AZ6" s="17"/>
      <c r="BA6" s="261">
        <v>160</v>
      </c>
      <c r="BB6" s="262"/>
      <c r="BC6" s="69" t="s">
        <v>41</v>
      </c>
      <c r="BD6" s="5"/>
      <c r="BE6" s="75"/>
    </row>
    <row r="7" spans="2:63" s="1" customFormat="1" ht="6.75" customHeight="1" x14ac:dyDescent="0.45">
      <c r="C7" s="5"/>
      <c r="D7" s="5"/>
      <c r="E7" s="5"/>
      <c r="F7" s="7"/>
      <c r="G7" s="5"/>
      <c r="H7" s="5"/>
      <c r="I7" s="7"/>
      <c r="J7" s="5"/>
      <c r="K7" s="75"/>
      <c r="L7" s="75"/>
      <c r="M7" s="75"/>
      <c r="N7" s="75"/>
      <c r="O7" s="75"/>
      <c r="P7" s="75"/>
      <c r="Q7" s="75"/>
      <c r="R7" s="5"/>
      <c r="S7" s="5"/>
      <c r="T7" s="5"/>
      <c r="U7" s="5"/>
      <c r="V7" s="5"/>
      <c r="W7" s="5"/>
      <c r="X7" s="5"/>
      <c r="Y7" s="28"/>
      <c r="Z7" s="28"/>
      <c r="AA7" s="5"/>
      <c r="AB7" s="5"/>
      <c r="AC7" s="5"/>
      <c r="AD7" s="5"/>
      <c r="AF7" s="5"/>
      <c r="AG7" s="5"/>
      <c r="AH7" s="5"/>
      <c r="AI7" s="5"/>
      <c r="AJ7" s="5"/>
      <c r="AK7" s="5"/>
      <c r="AL7" s="5"/>
      <c r="AM7" s="5"/>
      <c r="AN7" s="5"/>
      <c r="AO7" s="5"/>
      <c r="AP7" s="5"/>
      <c r="AQ7" s="5"/>
      <c r="AR7" s="5"/>
      <c r="AS7" s="5"/>
      <c r="AT7" s="5"/>
      <c r="AU7" s="5"/>
      <c r="AV7" s="5"/>
      <c r="AW7" s="17"/>
      <c r="AX7" s="17"/>
      <c r="AY7" s="17"/>
      <c r="AZ7" s="17"/>
      <c r="BA7" s="17"/>
      <c r="BB7" s="17"/>
      <c r="BC7" s="17"/>
      <c r="BD7" s="75"/>
      <c r="BE7" s="75"/>
    </row>
    <row r="8" spans="2:63" s="1" customFormat="1" ht="19.2" x14ac:dyDescent="0.2">
      <c r="B8" s="21"/>
      <c r="C8" s="21"/>
      <c r="D8" s="21"/>
      <c r="E8" s="21"/>
      <c r="F8" s="25"/>
      <c r="G8" s="25"/>
      <c r="H8" s="25"/>
      <c r="I8" s="21"/>
      <c r="J8" s="21"/>
      <c r="K8" s="25"/>
      <c r="L8" s="25"/>
      <c r="M8" s="25"/>
      <c r="N8" s="21"/>
      <c r="O8" s="25"/>
      <c r="P8" s="25"/>
      <c r="Q8" s="25"/>
      <c r="R8" s="76"/>
      <c r="S8" s="26"/>
      <c r="T8" s="26"/>
      <c r="U8" s="27"/>
      <c r="Y8" s="28"/>
      <c r="Z8" s="77"/>
      <c r="AA8" s="7"/>
      <c r="AB8" s="28"/>
      <c r="AC8" s="28"/>
      <c r="AD8" s="28"/>
      <c r="AF8" s="78"/>
      <c r="AG8" s="78"/>
      <c r="AH8" s="78"/>
      <c r="AI8" s="5"/>
      <c r="AJ8" s="75"/>
      <c r="AK8" s="77"/>
      <c r="AL8" s="5"/>
      <c r="AM8" s="5"/>
      <c r="AN8" s="81"/>
      <c r="AO8" s="81"/>
      <c r="AP8" s="81"/>
      <c r="AQ8" s="24"/>
      <c r="AR8" s="28"/>
      <c r="AS8" s="28"/>
      <c r="AT8" s="28"/>
      <c r="AU8" s="5"/>
      <c r="AV8" s="5"/>
      <c r="AW8" s="111"/>
      <c r="AX8" s="111"/>
      <c r="AY8" s="76" t="s">
        <v>63</v>
      </c>
      <c r="AZ8" s="17"/>
      <c r="BA8" s="261"/>
      <c r="BB8" s="340"/>
      <c r="BC8" s="262"/>
      <c r="BD8" s="82" t="s">
        <v>64</v>
      </c>
      <c r="BE8" s="5"/>
      <c r="BI8" s="2"/>
      <c r="BJ8" s="2"/>
      <c r="BK8" s="2"/>
    </row>
    <row r="9" spans="2:63" s="1" customFormat="1" ht="6" customHeight="1" x14ac:dyDescent="0.2">
      <c r="B9" s="17"/>
      <c r="C9" s="17"/>
      <c r="D9" s="17"/>
      <c r="E9" s="17"/>
      <c r="F9" s="17"/>
      <c r="G9" s="17"/>
      <c r="H9" s="17"/>
      <c r="I9" s="17"/>
      <c r="J9" s="21"/>
      <c r="K9" s="25"/>
      <c r="L9" s="17"/>
      <c r="M9" s="17"/>
      <c r="N9" s="21"/>
      <c r="O9" s="17"/>
      <c r="P9" s="17"/>
      <c r="Q9" s="17"/>
      <c r="R9" s="17"/>
      <c r="S9" s="17"/>
      <c r="T9" s="17"/>
      <c r="U9" s="19"/>
      <c r="Y9" s="5"/>
      <c r="Z9" s="5"/>
      <c r="AA9" s="5"/>
      <c r="AB9" s="5"/>
      <c r="AC9" s="5"/>
      <c r="AD9" s="5"/>
      <c r="AF9" s="28"/>
      <c r="AG9" s="78"/>
      <c r="AH9" s="5"/>
      <c r="AI9" s="78"/>
      <c r="AJ9" s="5"/>
      <c r="AK9" s="5"/>
      <c r="AL9" s="5"/>
      <c r="AM9" s="5"/>
      <c r="AN9" s="17"/>
      <c r="AO9" s="17"/>
      <c r="AP9" s="21"/>
      <c r="AQ9" s="83"/>
      <c r="AR9" s="28"/>
      <c r="AS9" s="28"/>
      <c r="AT9" s="28"/>
      <c r="AU9" s="5"/>
      <c r="AV9" s="5"/>
      <c r="AW9" s="111"/>
      <c r="AX9" s="111"/>
      <c r="AY9" s="17"/>
      <c r="AZ9" s="17"/>
      <c r="BA9" s="21"/>
      <c r="BB9" s="21"/>
      <c r="BC9" s="21"/>
      <c r="BD9" s="82"/>
      <c r="BE9" s="5"/>
      <c r="BI9" s="2"/>
      <c r="BJ9" s="2"/>
      <c r="BK9" s="2"/>
    </row>
    <row r="10" spans="2:63" s="1" customFormat="1" ht="20.25" customHeight="1" x14ac:dyDescent="0.2">
      <c r="B10" s="6"/>
      <c r="C10" s="6"/>
      <c r="D10" s="6"/>
      <c r="E10" s="6"/>
      <c r="F10" s="6"/>
      <c r="G10" s="6"/>
      <c r="H10" s="6"/>
      <c r="I10" s="6"/>
      <c r="J10" s="6"/>
      <c r="K10" s="6"/>
      <c r="L10" s="6"/>
      <c r="M10" s="6"/>
      <c r="N10" s="6"/>
      <c r="O10" s="6"/>
      <c r="P10" s="6"/>
      <c r="Q10" s="6"/>
      <c r="R10" s="6"/>
      <c r="S10" s="6"/>
      <c r="T10" s="6"/>
      <c r="U10" s="6"/>
      <c r="Y10" s="21"/>
      <c r="Z10" s="3"/>
      <c r="AA10" s="3"/>
      <c r="AB10" s="21"/>
      <c r="AC10" s="28"/>
      <c r="AD10" s="28"/>
      <c r="AE10" s="15"/>
      <c r="AF10" s="7"/>
      <c r="AG10" s="78"/>
      <c r="AH10" s="5"/>
      <c r="AI10" s="78"/>
      <c r="AJ10" s="5"/>
      <c r="AK10" s="5"/>
      <c r="AL10" s="5"/>
      <c r="AM10" s="5"/>
      <c r="AN10" s="341"/>
      <c r="AO10" s="341"/>
      <c r="AP10" s="341"/>
      <c r="AQ10" s="24"/>
      <c r="AR10" s="28"/>
      <c r="AS10" s="28"/>
      <c r="AT10" s="28"/>
      <c r="AU10" s="5"/>
      <c r="AV10" s="5"/>
      <c r="AW10" s="111"/>
      <c r="AX10" s="111"/>
      <c r="AY10" s="17"/>
      <c r="AZ10" s="17"/>
      <c r="BA10" s="261"/>
      <c r="BB10" s="340"/>
      <c r="BC10" s="262"/>
      <c r="BD10" s="84" t="s">
        <v>65</v>
      </c>
      <c r="BE10" s="5"/>
      <c r="BI10" s="2"/>
      <c r="BJ10" s="2"/>
      <c r="BK10" s="2"/>
    </row>
    <row r="11" spans="2:63" s="1" customFormat="1" ht="6.75" customHeight="1" x14ac:dyDescent="0.2">
      <c r="B11" s="6"/>
      <c r="C11" s="6"/>
      <c r="D11" s="6"/>
      <c r="E11" s="6"/>
      <c r="F11" s="6"/>
      <c r="G11" s="6"/>
      <c r="H11" s="6"/>
      <c r="I11" s="6"/>
      <c r="J11" s="6"/>
      <c r="K11" s="6"/>
      <c r="L11" s="6"/>
      <c r="M11" s="6"/>
      <c r="N11" s="6"/>
      <c r="O11" s="6"/>
      <c r="P11" s="6"/>
      <c r="Q11" s="6"/>
      <c r="R11" s="6"/>
      <c r="S11" s="6"/>
      <c r="T11" s="6"/>
      <c r="U11" s="6"/>
      <c r="Y11" s="25"/>
      <c r="Z11" s="29"/>
      <c r="AA11" s="29"/>
      <c r="AB11" s="25"/>
      <c r="AC11" s="78"/>
      <c r="AD11" s="78"/>
      <c r="AF11" s="5"/>
      <c r="AG11" s="5"/>
      <c r="AH11" s="5"/>
      <c r="AI11" s="5"/>
      <c r="AJ11" s="5"/>
      <c r="AK11" s="5"/>
      <c r="AL11" s="5"/>
      <c r="AM11" s="5"/>
      <c r="AN11" s="17"/>
      <c r="AO11" s="17"/>
      <c r="AP11" s="17"/>
      <c r="AQ11" s="5"/>
      <c r="AR11" s="28"/>
      <c r="AS11" s="28"/>
      <c r="AT11" s="28"/>
      <c r="AU11" s="5"/>
      <c r="AV11" s="5"/>
      <c r="AW11" s="111"/>
      <c r="AX11" s="111"/>
      <c r="AY11" s="17"/>
      <c r="AZ11" s="17"/>
      <c r="BA11" s="21"/>
      <c r="BB11" s="21"/>
      <c r="BC11" s="21"/>
      <c r="BD11" s="82"/>
      <c r="BE11" s="5"/>
      <c r="BI11" s="2"/>
      <c r="BJ11" s="2"/>
      <c r="BK11" s="2"/>
    </row>
    <row r="12" spans="2:63" s="1" customFormat="1" ht="19.2" x14ac:dyDescent="0.45">
      <c r="B12" s="6"/>
      <c r="C12" s="6"/>
      <c r="D12" s="6"/>
      <c r="E12" s="6"/>
      <c r="F12" s="6"/>
      <c r="G12" s="6"/>
      <c r="H12" s="6"/>
      <c r="I12" s="6"/>
      <c r="J12" s="6"/>
      <c r="K12" s="6"/>
      <c r="L12" s="6"/>
      <c r="M12" s="6"/>
      <c r="N12" s="6"/>
      <c r="O12" s="6"/>
      <c r="P12" s="6"/>
      <c r="Q12" s="6"/>
      <c r="R12" s="6"/>
      <c r="S12" s="6"/>
      <c r="T12" s="6"/>
      <c r="U12" s="6"/>
      <c r="Y12" s="21"/>
      <c r="Z12" s="3"/>
      <c r="AA12" s="3"/>
      <c r="AB12" s="21"/>
      <c r="AC12" s="28"/>
      <c r="AD12" s="28"/>
      <c r="AF12" s="5"/>
      <c r="AG12" s="5"/>
      <c r="AH12" s="5"/>
      <c r="AI12" s="5"/>
      <c r="AJ12" s="5"/>
      <c r="AK12" s="5"/>
      <c r="AL12" s="5"/>
      <c r="AM12" s="5"/>
      <c r="AN12" s="17"/>
      <c r="AO12" s="17"/>
      <c r="AP12" s="17"/>
      <c r="AQ12" s="5"/>
      <c r="AR12" s="28"/>
      <c r="AS12" s="75" t="s">
        <v>66</v>
      </c>
      <c r="AT12" s="342"/>
      <c r="AU12" s="343"/>
      <c r="AV12" s="344"/>
      <c r="AW12" s="21" t="s">
        <v>67</v>
      </c>
      <c r="AX12" s="342"/>
      <c r="AY12" s="343"/>
      <c r="AZ12" s="344"/>
      <c r="BA12" s="76" t="s">
        <v>68</v>
      </c>
      <c r="BB12" s="345"/>
      <c r="BC12" s="346"/>
      <c r="BD12" s="7" t="s">
        <v>69</v>
      </c>
      <c r="BE12" s="28"/>
      <c r="BI12" s="2"/>
      <c r="BJ12" s="2"/>
      <c r="BK12" s="2"/>
    </row>
    <row r="13" spans="2:63" s="1" customFormat="1" ht="6.75" customHeight="1" x14ac:dyDescent="0.2">
      <c r="C13" s="79"/>
      <c r="D13" s="79"/>
      <c r="E13" s="79"/>
      <c r="F13" s="5"/>
      <c r="G13" s="5"/>
      <c r="H13" s="75"/>
      <c r="I13" s="28"/>
      <c r="J13" s="78"/>
      <c r="K13" s="5"/>
      <c r="L13" s="5"/>
      <c r="M13" s="28"/>
      <c r="N13" s="5"/>
      <c r="O13" s="5"/>
      <c r="P13" s="78"/>
      <c r="Q13" s="5"/>
      <c r="R13" s="5"/>
      <c r="S13" s="5"/>
      <c r="T13" s="5"/>
      <c r="U13" s="5"/>
      <c r="V13" s="75"/>
      <c r="W13" s="28"/>
      <c r="X13" s="28"/>
      <c r="Y13" s="7"/>
      <c r="Z13" s="28"/>
      <c r="AA13" s="75"/>
      <c r="AB13" s="28"/>
      <c r="AC13" s="78"/>
      <c r="AD13" s="5"/>
      <c r="AF13" s="15"/>
      <c r="AG13" s="85"/>
      <c r="AI13" s="85"/>
      <c r="AP13" s="15"/>
      <c r="AQ13" s="15"/>
      <c r="AR13" s="15"/>
      <c r="AS13" s="15"/>
      <c r="AT13" s="15"/>
      <c r="AW13" s="10"/>
      <c r="AX13" s="10"/>
      <c r="BA13" s="15"/>
      <c r="BB13" s="15"/>
      <c r="BC13" s="15"/>
      <c r="BD13" s="86"/>
      <c r="BI13" s="2"/>
      <c r="BJ13" s="2"/>
      <c r="BK13" s="2"/>
    </row>
    <row r="14" spans="2:63" ht="8.4" customHeight="1" thickBot="1" x14ac:dyDescent="0.5">
      <c r="C14" s="29"/>
      <c r="D14" s="29"/>
      <c r="E14" s="29"/>
      <c r="F14" s="29"/>
      <c r="W14" s="29"/>
      <c r="AM14" s="29"/>
      <c r="BD14" s="4"/>
      <c r="BE14" s="4"/>
      <c r="BF14" s="4"/>
    </row>
    <row r="15" spans="2:63" ht="20.25" customHeight="1" x14ac:dyDescent="0.45">
      <c r="B15" s="277" t="s">
        <v>22</v>
      </c>
      <c r="C15" s="347" t="s">
        <v>70</v>
      </c>
      <c r="D15" s="281"/>
      <c r="E15" s="289"/>
      <c r="F15" s="350" t="s">
        <v>71</v>
      </c>
      <c r="G15" s="280" t="s">
        <v>72</v>
      </c>
      <c r="H15" s="281"/>
      <c r="I15" s="281"/>
      <c r="J15" s="289"/>
      <c r="K15" s="280" t="s">
        <v>73</v>
      </c>
      <c r="L15" s="281"/>
      <c r="M15" s="281"/>
      <c r="N15" s="282"/>
      <c r="O15" s="353"/>
      <c r="P15" s="354"/>
      <c r="Q15" s="355"/>
      <c r="R15" s="266" t="s">
        <v>74</v>
      </c>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362"/>
      <c r="AW15" s="385" t="str">
        <f>IF(BA3="４週","(11) 1～4週目の勤務時間数合計","(11) 1か月の勤務時間数   合計")</f>
        <v>(11) 1～4週目の勤務時間数合計</v>
      </c>
      <c r="AX15" s="386"/>
      <c r="AY15" s="391" t="s">
        <v>75</v>
      </c>
      <c r="AZ15" s="392"/>
      <c r="BA15" s="397" t="s">
        <v>76</v>
      </c>
      <c r="BB15" s="398"/>
      <c r="BC15" s="398"/>
      <c r="BD15" s="398"/>
      <c r="BE15" s="399"/>
    </row>
    <row r="16" spans="2:63" ht="20.25" customHeight="1" x14ac:dyDescent="0.45">
      <c r="B16" s="278"/>
      <c r="C16" s="348"/>
      <c r="D16" s="284"/>
      <c r="E16" s="290"/>
      <c r="F16" s="351"/>
      <c r="G16" s="283"/>
      <c r="H16" s="284"/>
      <c r="I16" s="284"/>
      <c r="J16" s="290"/>
      <c r="K16" s="283"/>
      <c r="L16" s="284"/>
      <c r="M16" s="284"/>
      <c r="N16" s="285"/>
      <c r="O16" s="356"/>
      <c r="P16" s="357"/>
      <c r="Q16" s="358"/>
      <c r="R16" s="263" t="s">
        <v>8</v>
      </c>
      <c r="S16" s="264"/>
      <c r="T16" s="264"/>
      <c r="U16" s="264"/>
      <c r="V16" s="264"/>
      <c r="W16" s="264"/>
      <c r="X16" s="265"/>
      <c r="Y16" s="263" t="s">
        <v>9</v>
      </c>
      <c r="Z16" s="264"/>
      <c r="AA16" s="264"/>
      <c r="AB16" s="264"/>
      <c r="AC16" s="264"/>
      <c r="AD16" s="264"/>
      <c r="AE16" s="265"/>
      <c r="AF16" s="263" t="s">
        <v>10</v>
      </c>
      <c r="AG16" s="264"/>
      <c r="AH16" s="264"/>
      <c r="AI16" s="264"/>
      <c r="AJ16" s="264"/>
      <c r="AK16" s="264"/>
      <c r="AL16" s="265"/>
      <c r="AM16" s="263" t="s">
        <v>11</v>
      </c>
      <c r="AN16" s="264"/>
      <c r="AO16" s="264"/>
      <c r="AP16" s="264"/>
      <c r="AQ16" s="264"/>
      <c r="AR16" s="264"/>
      <c r="AS16" s="265"/>
      <c r="AT16" s="406" t="s">
        <v>12</v>
      </c>
      <c r="AU16" s="407"/>
      <c r="AV16" s="408"/>
      <c r="AW16" s="387"/>
      <c r="AX16" s="388"/>
      <c r="AY16" s="393"/>
      <c r="AZ16" s="394"/>
      <c r="BA16" s="400"/>
      <c r="BB16" s="401"/>
      <c r="BC16" s="401"/>
      <c r="BD16" s="401"/>
      <c r="BE16" s="402"/>
    </row>
    <row r="17" spans="2:57" ht="20.25" customHeight="1" x14ac:dyDescent="0.45">
      <c r="B17" s="278"/>
      <c r="C17" s="348"/>
      <c r="D17" s="284"/>
      <c r="E17" s="290"/>
      <c r="F17" s="351"/>
      <c r="G17" s="283"/>
      <c r="H17" s="284"/>
      <c r="I17" s="284"/>
      <c r="J17" s="290"/>
      <c r="K17" s="283"/>
      <c r="L17" s="284"/>
      <c r="M17" s="284"/>
      <c r="N17" s="285"/>
      <c r="O17" s="356"/>
      <c r="P17" s="357"/>
      <c r="Q17" s="358"/>
      <c r="R17" s="36">
        <v>1</v>
      </c>
      <c r="S17" s="37">
        <v>2</v>
      </c>
      <c r="T17" s="37">
        <v>3</v>
      </c>
      <c r="U17" s="37">
        <v>4</v>
      </c>
      <c r="V17" s="37">
        <v>5</v>
      </c>
      <c r="W17" s="37">
        <v>6</v>
      </c>
      <c r="X17" s="38">
        <v>7</v>
      </c>
      <c r="Y17" s="36">
        <v>8</v>
      </c>
      <c r="Z17" s="37">
        <v>9</v>
      </c>
      <c r="AA17" s="37">
        <v>10</v>
      </c>
      <c r="AB17" s="37">
        <v>11</v>
      </c>
      <c r="AC17" s="37">
        <v>12</v>
      </c>
      <c r="AD17" s="37">
        <v>13</v>
      </c>
      <c r="AE17" s="38">
        <v>14</v>
      </c>
      <c r="AF17" s="87">
        <v>15</v>
      </c>
      <c r="AG17" s="37">
        <v>16</v>
      </c>
      <c r="AH17" s="37">
        <v>17</v>
      </c>
      <c r="AI17" s="37">
        <v>18</v>
      </c>
      <c r="AJ17" s="37">
        <v>19</v>
      </c>
      <c r="AK17" s="37">
        <v>20</v>
      </c>
      <c r="AL17" s="38">
        <v>21</v>
      </c>
      <c r="AM17" s="36">
        <v>22</v>
      </c>
      <c r="AN17" s="37">
        <v>23</v>
      </c>
      <c r="AO17" s="37">
        <v>24</v>
      </c>
      <c r="AP17" s="37">
        <v>25</v>
      </c>
      <c r="AQ17" s="37">
        <v>26</v>
      </c>
      <c r="AR17" s="37">
        <v>27</v>
      </c>
      <c r="AS17" s="38">
        <v>28</v>
      </c>
      <c r="AT17" s="36" t="str">
        <f>IF($BA$3="暦月",IF(DAY(DATE($AB$2,$AF$2,29))=29,29,""),"")</f>
        <v/>
      </c>
      <c r="AU17" s="37" t="str">
        <f>IF($BA$3="暦月",IF(DAY(DATE($AB$2,$AF$2,30))=30,30,""),"")</f>
        <v/>
      </c>
      <c r="AV17" s="38" t="str">
        <f>IF($BA$3="暦月",IF(DAY(DATE($AB$2,$AF$2,31))=31,31,""),"")</f>
        <v/>
      </c>
      <c r="AW17" s="387"/>
      <c r="AX17" s="388"/>
      <c r="AY17" s="393"/>
      <c r="AZ17" s="394"/>
      <c r="BA17" s="400"/>
      <c r="BB17" s="401"/>
      <c r="BC17" s="401"/>
      <c r="BD17" s="401"/>
      <c r="BE17" s="402"/>
    </row>
    <row r="18" spans="2:57" ht="20.25" hidden="1" customHeight="1" x14ac:dyDescent="0.45">
      <c r="B18" s="278"/>
      <c r="C18" s="348"/>
      <c r="D18" s="284"/>
      <c r="E18" s="290"/>
      <c r="F18" s="351"/>
      <c r="G18" s="283"/>
      <c r="H18" s="284"/>
      <c r="I18" s="284"/>
      <c r="J18" s="290"/>
      <c r="K18" s="283"/>
      <c r="L18" s="284"/>
      <c r="M18" s="284"/>
      <c r="N18" s="285"/>
      <c r="O18" s="356"/>
      <c r="P18" s="357"/>
      <c r="Q18" s="358"/>
      <c r="R18" s="36">
        <f>WEEKDAY(DATE($AB$2,$AF$2,1))</f>
        <v>3</v>
      </c>
      <c r="S18" s="37">
        <f>WEEKDAY(DATE($AB$2,$AF$2,2))</f>
        <v>4</v>
      </c>
      <c r="T18" s="37">
        <f>WEEKDAY(DATE($AB$2,$AF$2,3))</f>
        <v>5</v>
      </c>
      <c r="U18" s="37">
        <f>WEEKDAY(DATE($AB$2,$AF$2,4))</f>
        <v>6</v>
      </c>
      <c r="V18" s="37">
        <f>WEEKDAY(DATE($AB$2,$AF$2,5))</f>
        <v>7</v>
      </c>
      <c r="W18" s="37">
        <f>WEEKDAY(DATE($AB$2,$AF$2,6))</f>
        <v>1</v>
      </c>
      <c r="X18" s="38">
        <f>WEEKDAY(DATE($AB$2,$AF$2,7))</f>
        <v>2</v>
      </c>
      <c r="Y18" s="36">
        <f>WEEKDAY(DATE($AB$2,$AF$2,8))</f>
        <v>3</v>
      </c>
      <c r="Z18" s="37">
        <f>WEEKDAY(DATE($AB$2,$AF$2,9))</f>
        <v>4</v>
      </c>
      <c r="AA18" s="37">
        <f>WEEKDAY(DATE($AB$2,$AF$2,10))</f>
        <v>5</v>
      </c>
      <c r="AB18" s="37">
        <f>WEEKDAY(DATE($AB$2,$AF$2,11))</f>
        <v>6</v>
      </c>
      <c r="AC18" s="37">
        <f>WEEKDAY(DATE($AB$2,$AF$2,12))</f>
        <v>7</v>
      </c>
      <c r="AD18" s="37">
        <f>WEEKDAY(DATE($AB$2,$AF$2,13))</f>
        <v>1</v>
      </c>
      <c r="AE18" s="38">
        <f>WEEKDAY(DATE($AB$2,$AF$2,14))</f>
        <v>2</v>
      </c>
      <c r="AF18" s="36">
        <f>WEEKDAY(DATE($AB$2,$AF$2,15))</f>
        <v>3</v>
      </c>
      <c r="AG18" s="37">
        <f>WEEKDAY(DATE($AB$2,$AF$2,16))</f>
        <v>4</v>
      </c>
      <c r="AH18" s="37">
        <f>WEEKDAY(DATE($AB$2,$AF$2,17))</f>
        <v>5</v>
      </c>
      <c r="AI18" s="37">
        <f>WEEKDAY(DATE($AB$2,$AF$2,18))</f>
        <v>6</v>
      </c>
      <c r="AJ18" s="37">
        <f>WEEKDAY(DATE($AB$2,$AF$2,19))</f>
        <v>7</v>
      </c>
      <c r="AK18" s="37">
        <f>WEEKDAY(DATE($AB$2,$AF$2,20))</f>
        <v>1</v>
      </c>
      <c r="AL18" s="38">
        <f>WEEKDAY(DATE($AB$2,$AF$2,21))</f>
        <v>2</v>
      </c>
      <c r="AM18" s="36">
        <f>WEEKDAY(DATE($AB$2,$AF$2,22))</f>
        <v>3</v>
      </c>
      <c r="AN18" s="37">
        <f>WEEKDAY(DATE($AB$2,$AF$2,23))</f>
        <v>4</v>
      </c>
      <c r="AO18" s="37">
        <f>WEEKDAY(DATE($AB$2,$AF$2,24))</f>
        <v>5</v>
      </c>
      <c r="AP18" s="37">
        <f>WEEKDAY(DATE($AB$2,$AF$2,25))</f>
        <v>6</v>
      </c>
      <c r="AQ18" s="37">
        <f>WEEKDAY(DATE($AB$2,$AF$2,26))</f>
        <v>7</v>
      </c>
      <c r="AR18" s="37">
        <f>WEEKDAY(DATE($AB$2,$AF$2,27))</f>
        <v>1</v>
      </c>
      <c r="AS18" s="38">
        <f>WEEKDAY(DATE($AB$2,$AF$2,28))</f>
        <v>2</v>
      </c>
      <c r="AT18" s="36">
        <f>IF(AT17=29,WEEKDAY(DATE($AB$2,$AF$2,29)),0)</f>
        <v>0</v>
      </c>
      <c r="AU18" s="37">
        <f>IF(AU17=30,WEEKDAY(DATE($AB$2,$AF$2,30)),0)</f>
        <v>0</v>
      </c>
      <c r="AV18" s="38">
        <f>IF(AV17=31,WEEKDAY(DATE($AB$2,$AF$2,31)),0)</f>
        <v>0</v>
      </c>
      <c r="AW18" s="387"/>
      <c r="AX18" s="388"/>
      <c r="AY18" s="393"/>
      <c r="AZ18" s="394"/>
      <c r="BA18" s="400"/>
      <c r="BB18" s="401"/>
      <c r="BC18" s="401"/>
      <c r="BD18" s="401"/>
      <c r="BE18" s="402"/>
    </row>
    <row r="19" spans="2:57" ht="22.5" customHeight="1" thickBot="1" x14ac:dyDescent="0.5">
      <c r="B19" s="279"/>
      <c r="C19" s="349"/>
      <c r="D19" s="287"/>
      <c r="E19" s="291"/>
      <c r="F19" s="352"/>
      <c r="G19" s="286"/>
      <c r="H19" s="287"/>
      <c r="I19" s="287"/>
      <c r="J19" s="291"/>
      <c r="K19" s="286"/>
      <c r="L19" s="287"/>
      <c r="M19" s="287"/>
      <c r="N19" s="288"/>
      <c r="O19" s="359"/>
      <c r="P19" s="360"/>
      <c r="Q19" s="361"/>
      <c r="R19" s="39" t="str">
        <f>IF(R18=1,"日",IF(R18=2,"月",IF(R18=3,"火",IF(R18=4,"水",IF(R18=5,"木",IF(R18=6,"金","土"))))))</f>
        <v>火</v>
      </c>
      <c r="S19" s="40" t="str">
        <f t="shared" ref="S19:AS19" si="0">IF(S18=1,"日",IF(S18=2,"月",IF(S18=3,"火",IF(S18=4,"水",IF(S18=5,"木",IF(S18=6,"金","土"))))))</f>
        <v>水</v>
      </c>
      <c r="T19" s="40" t="str">
        <f t="shared" si="0"/>
        <v>木</v>
      </c>
      <c r="U19" s="40" t="str">
        <f t="shared" si="0"/>
        <v>金</v>
      </c>
      <c r="V19" s="40" t="str">
        <f t="shared" si="0"/>
        <v>土</v>
      </c>
      <c r="W19" s="40" t="str">
        <f t="shared" si="0"/>
        <v>日</v>
      </c>
      <c r="X19" s="41" t="str">
        <f t="shared" si="0"/>
        <v>月</v>
      </c>
      <c r="Y19" s="39" t="str">
        <f>IF(Y18=1,"日",IF(Y18=2,"月",IF(Y18=3,"火",IF(Y18=4,"水",IF(Y18=5,"木",IF(Y18=6,"金","土"))))))</f>
        <v>火</v>
      </c>
      <c r="Z19" s="40" t="str">
        <f t="shared" si="0"/>
        <v>水</v>
      </c>
      <c r="AA19" s="40" t="str">
        <f t="shared" si="0"/>
        <v>木</v>
      </c>
      <c r="AB19" s="40" t="str">
        <f t="shared" si="0"/>
        <v>金</v>
      </c>
      <c r="AC19" s="40" t="str">
        <f t="shared" si="0"/>
        <v>土</v>
      </c>
      <c r="AD19" s="40" t="str">
        <f t="shared" si="0"/>
        <v>日</v>
      </c>
      <c r="AE19" s="41" t="str">
        <f t="shared" si="0"/>
        <v>月</v>
      </c>
      <c r="AF19" s="39" t="str">
        <f>IF(AF18=1,"日",IF(AF18=2,"月",IF(AF18=3,"火",IF(AF18=4,"水",IF(AF18=5,"木",IF(AF18=6,"金","土"))))))</f>
        <v>火</v>
      </c>
      <c r="AG19" s="40" t="str">
        <f t="shared" si="0"/>
        <v>水</v>
      </c>
      <c r="AH19" s="40" t="str">
        <f t="shared" si="0"/>
        <v>木</v>
      </c>
      <c r="AI19" s="40" t="str">
        <f t="shared" si="0"/>
        <v>金</v>
      </c>
      <c r="AJ19" s="40" t="str">
        <f t="shared" si="0"/>
        <v>土</v>
      </c>
      <c r="AK19" s="40" t="str">
        <f t="shared" si="0"/>
        <v>日</v>
      </c>
      <c r="AL19" s="41" t="str">
        <f t="shared" si="0"/>
        <v>月</v>
      </c>
      <c r="AM19" s="39" t="str">
        <f>IF(AM18=1,"日",IF(AM18=2,"月",IF(AM18=3,"火",IF(AM18=4,"水",IF(AM18=5,"木",IF(AM18=6,"金","土"))))))</f>
        <v>火</v>
      </c>
      <c r="AN19" s="40" t="str">
        <f t="shared" si="0"/>
        <v>水</v>
      </c>
      <c r="AO19" s="40" t="str">
        <f t="shared" si="0"/>
        <v>木</v>
      </c>
      <c r="AP19" s="40" t="str">
        <f t="shared" si="0"/>
        <v>金</v>
      </c>
      <c r="AQ19" s="40" t="str">
        <f t="shared" si="0"/>
        <v>土</v>
      </c>
      <c r="AR19" s="40" t="str">
        <f t="shared" si="0"/>
        <v>日</v>
      </c>
      <c r="AS19" s="41" t="str">
        <f t="shared" si="0"/>
        <v>月</v>
      </c>
      <c r="AT19" s="40" t="str">
        <f>IF(AT18=1,"日",IF(AT18=2,"月",IF(AT18=3,"火",IF(AT18=4,"水",IF(AT18=5,"木",IF(AT18=6,"金",IF(AT18=0,"","土")))))))</f>
        <v/>
      </c>
      <c r="AU19" s="40" t="str">
        <f>IF(AU18=1,"日",IF(AU18=2,"月",IF(AU18=3,"火",IF(AU18=4,"水",IF(AU18=5,"木",IF(AU18=6,"金",IF(AU18=0,"","土")))))))</f>
        <v/>
      </c>
      <c r="AV19" s="40" t="str">
        <f>IF(AV18=1,"日",IF(AV18=2,"月",IF(AV18=3,"火",IF(AV18=4,"水",IF(AV18=5,"木",IF(AV18=6,"金",IF(AV18=0,"","土")))))))</f>
        <v/>
      </c>
      <c r="AW19" s="389"/>
      <c r="AX19" s="390"/>
      <c r="AY19" s="395"/>
      <c r="AZ19" s="396"/>
      <c r="BA19" s="403"/>
      <c r="BB19" s="404"/>
      <c r="BC19" s="404"/>
      <c r="BD19" s="404"/>
      <c r="BE19" s="405"/>
    </row>
    <row r="20" spans="2:57" ht="20.25" customHeight="1" x14ac:dyDescent="0.45">
      <c r="B20" s="363">
        <v>1</v>
      </c>
      <c r="C20" s="365"/>
      <c r="D20" s="366"/>
      <c r="E20" s="367"/>
      <c r="F20" s="374"/>
      <c r="G20" s="304"/>
      <c r="H20" s="305"/>
      <c r="I20" s="305"/>
      <c r="J20" s="306"/>
      <c r="K20" s="376"/>
      <c r="L20" s="377"/>
      <c r="M20" s="377"/>
      <c r="N20" s="378"/>
      <c r="O20" s="382" t="s">
        <v>77</v>
      </c>
      <c r="P20" s="383"/>
      <c r="Q20" s="384"/>
      <c r="R20" s="100"/>
      <c r="S20" s="101"/>
      <c r="T20" s="101"/>
      <c r="U20" s="101"/>
      <c r="V20" s="101"/>
      <c r="W20" s="101"/>
      <c r="X20" s="102"/>
      <c r="Y20" s="100"/>
      <c r="Z20" s="101"/>
      <c r="AA20" s="101"/>
      <c r="AB20" s="101"/>
      <c r="AC20" s="101"/>
      <c r="AD20" s="101"/>
      <c r="AE20" s="102"/>
      <c r="AF20" s="100"/>
      <c r="AG20" s="101"/>
      <c r="AH20" s="101"/>
      <c r="AI20" s="101"/>
      <c r="AJ20" s="101"/>
      <c r="AK20" s="101"/>
      <c r="AL20" s="102"/>
      <c r="AM20" s="100"/>
      <c r="AN20" s="101"/>
      <c r="AO20" s="101"/>
      <c r="AP20" s="101"/>
      <c r="AQ20" s="101"/>
      <c r="AR20" s="101"/>
      <c r="AS20" s="102"/>
      <c r="AT20" s="100"/>
      <c r="AU20" s="101"/>
      <c r="AV20" s="101"/>
      <c r="AW20" s="409"/>
      <c r="AX20" s="410"/>
      <c r="AY20" s="411"/>
      <c r="AZ20" s="412"/>
      <c r="BA20" s="413"/>
      <c r="BB20" s="414"/>
      <c r="BC20" s="414"/>
      <c r="BD20" s="414"/>
      <c r="BE20" s="415"/>
    </row>
    <row r="21" spans="2:57" ht="20.25" customHeight="1" x14ac:dyDescent="0.45">
      <c r="B21" s="364"/>
      <c r="C21" s="368"/>
      <c r="D21" s="369"/>
      <c r="E21" s="370"/>
      <c r="F21" s="375"/>
      <c r="G21" s="315"/>
      <c r="H21" s="316"/>
      <c r="I21" s="316"/>
      <c r="J21" s="317"/>
      <c r="K21" s="379"/>
      <c r="L21" s="380"/>
      <c r="M21" s="380"/>
      <c r="N21" s="381"/>
      <c r="O21" s="422" t="s">
        <v>78</v>
      </c>
      <c r="P21" s="423"/>
      <c r="Q21" s="424"/>
      <c r="R21" s="103"/>
      <c r="S21" s="104"/>
      <c r="T21" s="104"/>
      <c r="U21" s="104"/>
      <c r="V21" s="104"/>
      <c r="W21" s="104"/>
      <c r="X21" s="105"/>
      <c r="Y21" s="103"/>
      <c r="Z21" s="104"/>
      <c r="AA21" s="104"/>
      <c r="AB21" s="104"/>
      <c r="AC21" s="104"/>
      <c r="AD21" s="104"/>
      <c r="AE21" s="105"/>
      <c r="AF21" s="103"/>
      <c r="AG21" s="104"/>
      <c r="AH21" s="104"/>
      <c r="AI21" s="104"/>
      <c r="AJ21" s="104"/>
      <c r="AK21" s="104"/>
      <c r="AL21" s="105"/>
      <c r="AM21" s="103"/>
      <c r="AN21" s="104"/>
      <c r="AO21" s="104"/>
      <c r="AP21" s="104"/>
      <c r="AQ21" s="104"/>
      <c r="AR21" s="104"/>
      <c r="AS21" s="105"/>
      <c r="AT21" s="103"/>
      <c r="AU21" s="104"/>
      <c r="AV21" s="104"/>
      <c r="AW21" s="425"/>
      <c r="AX21" s="426"/>
      <c r="AY21" s="427"/>
      <c r="AZ21" s="428"/>
      <c r="BA21" s="416"/>
      <c r="BB21" s="417"/>
      <c r="BC21" s="417"/>
      <c r="BD21" s="417"/>
      <c r="BE21" s="418"/>
    </row>
    <row r="22" spans="2:57" ht="20.25" customHeight="1" x14ac:dyDescent="0.45">
      <c r="B22" s="364"/>
      <c r="C22" s="371"/>
      <c r="D22" s="372"/>
      <c r="E22" s="373"/>
      <c r="F22" s="375"/>
      <c r="G22" s="315"/>
      <c r="H22" s="316"/>
      <c r="I22" s="316"/>
      <c r="J22" s="317"/>
      <c r="K22" s="379"/>
      <c r="L22" s="380"/>
      <c r="M22" s="380"/>
      <c r="N22" s="381"/>
      <c r="O22" s="429" t="s">
        <v>79</v>
      </c>
      <c r="P22" s="430"/>
      <c r="Q22" s="431"/>
      <c r="R22" s="106"/>
      <c r="S22" s="107"/>
      <c r="T22" s="107"/>
      <c r="U22" s="107"/>
      <c r="V22" s="107"/>
      <c r="W22" s="107"/>
      <c r="X22" s="108"/>
      <c r="Y22" s="106"/>
      <c r="Z22" s="107"/>
      <c r="AA22" s="107"/>
      <c r="AB22" s="107"/>
      <c r="AC22" s="107"/>
      <c r="AD22" s="107"/>
      <c r="AE22" s="108"/>
      <c r="AF22" s="106"/>
      <c r="AG22" s="107"/>
      <c r="AH22" s="107"/>
      <c r="AI22" s="107"/>
      <c r="AJ22" s="107"/>
      <c r="AK22" s="107"/>
      <c r="AL22" s="108"/>
      <c r="AM22" s="106"/>
      <c r="AN22" s="107"/>
      <c r="AO22" s="107"/>
      <c r="AP22" s="107"/>
      <c r="AQ22" s="107"/>
      <c r="AR22" s="107"/>
      <c r="AS22" s="108"/>
      <c r="AT22" s="106"/>
      <c r="AU22" s="107"/>
      <c r="AV22" s="107"/>
      <c r="AW22" s="432"/>
      <c r="AX22" s="433"/>
      <c r="AY22" s="434"/>
      <c r="AZ22" s="435"/>
      <c r="BA22" s="419"/>
      <c r="BB22" s="420"/>
      <c r="BC22" s="420"/>
      <c r="BD22" s="420"/>
      <c r="BE22" s="421"/>
    </row>
    <row r="23" spans="2:57" ht="20.25" customHeight="1" x14ac:dyDescent="0.45">
      <c r="B23" s="364">
        <f>B20+1</f>
        <v>2</v>
      </c>
      <c r="C23" s="436"/>
      <c r="D23" s="437"/>
      <c r="E23" s="438"/>
      <c r="F23" s="439"/>
      <c r="G23" s="315"/>
      <c r="H23" s="316"/>
      <c r="I23" s="316"/>
      <c r="J23" s="317"/>
      <c r="K23" s="441"/>
      <c r="L23" s="442"/>
      <c r="M23" s="442"/>
      <c r="N23" s="443"/>
      <c r="O23" s="447" t="s">
        <v>77</v>
      </c>
      <c r="P23" s="448"/>
      <c r="Q23" s="449"/>
      <c r="R23" s="100"/>
      <c r="S23" s="101"/>
      <c r="T23" s="101"/>
      <c r="U23" s="101"/>
      <c r="V23" s="101"/>
      <c r="W23" s="101"/>
      <c r="X23" s="102"/>
      <c r="Y23" s="100"/>
      <c r="Z23" s="101"/>
      <c r="AA23" s="101"/>
      <c r="AB23" s="101"/>
      <c r="AC23" s="101"/>
      <c r="AD23" s="101"/>
      <c r="AE23" s="102"/>
      <c r="AF23" s="100"/>
      <c r="AG23" s="101"/>
      <c r="AH23" s="101"/>
      <c r="AI23" s="101"/>
      <c r="AJ23" s="101"/>
      <c r="AK23" s="101"/>
      <c r="AL23" s="102"/>
      <c r="AM23" s="100"/>
      <c r="AN23" s="101"/>
      <c r="AO23" s="101"/>
      <c r="AP23" s="101"/>
      <c r="AQ23" s="101"/>
      <c r="AR23" s="101"/>
      <c r="AS23" s="102"/>
      <c r="AT23" s="100"/>
      <c r="AU23" s="101"/>
      <c r="AV23" s="101"/>
      <c r="AW23" s="450"/>
      <c r="AX23" s="451"/>
      <c r="AY23" s="452"/>
      <c r="AZ23" s="453"/>
      <c r="BA23" s="454"/>
      <c r="BB23" s="455"/>
      <c r="BC23" s="455"/>
      <c r="BD23" s="455"/>
      <c r="BE23" s="456"/>
    </row>
    <row r="24" spans="2:57" ht="20.25" customHeight="1" x14ac:dyDescent="0.45">
      <c r="B24" s="364"/>
      <c r="C24" s="368"/>
      <c r="D24" s="369"/>
      <c r="E24" s="370"/>
      <c r="F24" s="375"/>
      <c r="G24" s="315"/>
      <c r="H24" s="316"/>
      <c r="I24" s="316"/>
      <c r="J24" s="317"/>
      <c r="K24" s="379"/>
      <c r="L24" s="380"/>
      <c r="M24" s="380"/>
      <c r="N24" s="381"/>
      <c r="O24" s="422" t="s">
        <v>78</v>
      </c>
      <c r="P24" s="423"/>
      <c r="Q24" s="424"/>
      <c r="R24" s="103"/>
      <c r="S24" s="104"/>
      <c r="T24" s="104"/>
      <c r="U24" s="104"/>
      <c r="V24" s="104"/>
      <c r="W24" s="104"/>
      <c r="X24" s="105"/>
      <c r="Y24" s="103"/>
      <c r="Z24" s="104"/>
      <c r="AA24" s="104"/>
      <c r="AB24" s="104"/>
      <c r="AC24" s="104"/>
      <c r="AD24" s="104"/>
      <c r="AE24" s="105"/>
      <c r="AF24" s="103"/>
      <c r="AG24" s="104"/>
      <c r="AH24" s="104"/>
      <c r="AI24" s="104"/>
      <c r="AJ24" s="104"/>
      <c r="AK24" s="104"/>
      <c r="AL24" s="105"/>
      <c r="AM24" s="103"/>
      <c r="AN24" s="104"/>
      <c r="AO24" s="104"/>
      <c r="AP24" s="104"/>
      <c r="AQ24" s="104"/>
      <c r="AR24" s="104"/>
      <c r="AS24" s="105"/>
      <c r="AT24" s="103"/>
      <c r="AU24" s="104"/>
      <c r="AV24" s="104"/>
      <c r="AW24" s="425"/>
      <c r="AX24" s="426"/>
      <c r="AY24" s="427"/>
      <c r="AZ24" s="428"/>
      <c r="BA24" s="416"/>
      <c r="BB24" s="417"/>
      <c r="BC24" s="417"/>
      <c r="BD24" s="417"/>
      <c r="BE24" s="418"/>
    </row>
    <row r="25" spans="2:57" ht="20.25" customHeight="1" x14ac:dyDescent="0.45">
      <c r="B25" s="364"/>
      <c r="C25" s="371"/>
      <c r="D25" s="372"/>
      <c r="E25" s="373"/>
      <c r="F25" s="440"/>
      <c r="G25" s="315"/>
      <c r="H25" s="316"/>
      <c r="I25" s="316"/>
      <c r="J25" s="317"/>
      <c r="K25" s="444"/>
      <c r="L25" s="445"/>
      <c r="M25" s="445"/>
      <c r="N25" s="446"/>
      <c r="O25" s="429" t="s">
        <v>79</v>
      </c>
      <c r="P25" s="430"/>
      <c r="Q25" s="431"/>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432"/>
      <c r="AX25" s="433"/>
      <c r="AY25" s="434"/>
      <c r="AZ25" s="435"/>
      <c r="BA25" s="419"/>
      <c r="BB25" s="420"/>
      <c r="BC25" s="420"/>
      <c r="BD25" s="420"/>
      <c r="BE25" s="421"/>
    </row>
    <row r="26" spans="2:57" ht="20.25" customHeight="1" x14ac:dyDescent="0.45">
      <c r="B26" s="364">
        <f>B23+1</f>
        <v>3</v>
      </c>
      <c r="C26" s="457"/>
      <c r="D26" s="458"/>
      <c r="E26" s="459"/>
      <c r="F26" s="439"/>
      <c r="G26" s="315"/>
      <c r="H26" s="316"/>
      <c r="I26" s="316"/>
      <c r="J26" s="317"/>
      <c r="K26" s="441"/>
      <c r="L26" s="442"/>
      <c r="M26" s="442"/>
      <c r="N26" s="443"/>
      <c r="O26" s="447" t="s">
        <v>77</v>
      </c>
      <c r="P26" s="448"/>
      <c r="Q26" s="449"/>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450"/>
      <c r="AX26" s="451"/>
      <c r="AY26" s="452"/>
      <c r="AZ26" s="453"/>
      <c r="BA26" s="454"/>
      <c r="BB26" s="455"/>
      <c r="BC26" s="455"/>
      <c r="BD26" s="455"/>
      <c r="BE26" s="456"/>
    </row>
    <row r="27" spans="2:57" ht="20.25" customHeight="1" x14ac:dyDescent="0.45">
      <c r="B27" s="364"/>
      <c r="C27" s="460"/>
      <c r="D27" s="461"/>
      <c r="E27" s="462"/>
      <c r="F27" s="375"/>
      <c r="G27" s="315"/>
      <c r="H27" s="316"/>
      <c r="I27" s="316"/>
      <c r="J27" s="317"/>
      <c r="K27" s="379"/>
      <c r="L27" s="380"/>
      <c r="M27" s="380"/>
      <c r="N27" s="381"/>
      <c r="O27" s="422" t="s">
        <v>78</v>
      </c>
      <c r="P27" s="423"/>
      <c r="Q27" s="424"/>
      <c r="R27" s="103"/>
      <c r="S27" s="104"/>
      <c r="T27" s="104"/>
      <c r="U27" s="104"/>
      <c r="V27" s="104"/>
      <c r="W27" s="104"/>
      <c r="X27" s="105"/>
      <c r="Y27" s="103"/>
      <c r="Z27" s="104"/>
      <c r="AA27" s="104"/>
      <c r="AB27" s="104"/>
      <c r="AC27" s="104"/>
      <c r="AD27" s="104"/>
      <c r="AE27" s="105"/>
      <c r="AF27" s="103"/>
      <c r="AG27" s="104"/>
      <c r="AH27" s="104"/>
      <c r="AI27" s="104"/>
      <c r="AJ27" s="104"/>
      <c r="AK27" s="104"/>
      <c r="AL27" s="105"/>
      <c r="AM27" s="103"/>
      <c r="AN27" s="104"/>
      <c r="AO27" s="104"/>
      <c r="AP27" s="104"/>
      <c r="AQ27" s="104"/>
      <c r="AR27" s="104"/>
      <c r="AS27" s="105"/>
      <c r="AT27" s="103"/>
      <c r="AU27" s="104"/>
      <c r="AV27" s="104"/>
      <c r="AW27" s="425"/>
      <c r="AX27" s="426"/>
      <c r="AY27" s="427"/>
      <c r="AZ27" s="428"/>
      <c r="BA27" s="416"/>
      <c r="BB27" s="417"/>
      <c r="BC27" s="417"/>
      <c r="BD27" s="417"/>
      <c r="BE27" s="418"/>
    </row>
    <row r="28" spans="2:57" ht="20.25" customHeight="1" x14ac:dyDescent="0.45">
      <c r="B28" s="364"/>
      <c r="C28" s="463"/>
      <c r="D28" s="464"/>
      <c r="E28" s="465"/>
      <c r="F28" s="440"/>
      <c r="G28" s="315"/>
      <c r="H28" s="316"/>
      <c r="I28" s="316"/>
      <c r="J28" s="317"/>
      <c r="K28" s="444"/>
      <c r="L28" s="445"/>
      <c r="M28" s="445"/>
      <c r="N28" s="446"/>
      <c r="O28" s="429" t="s">
        <v>79</v>
      </c>
      <c r="P28" s="430"/>
      <c r="Q28" s="431"/>
      <c r="R28" s="106"/>
      <c r="S28" s="107"/>
      <c r="T28" s="107"/>
      <c r="U28" s="107"/>
      <c r="V28" s="107"/>
      <c r="W28" s="107"/>
      <c r="X28" s="108"/>
      <c r="Y28" s="106"/>
      <c r="Z28" s="107"/>
      <c r="AA28" s="107"/>
      <c r="AB28" s="107"/>
      <c r="AC28" s="107"/>
      <c r="AD28" s="107"/>
      <c r="AE28" s="108"/>
      <c r="AF28" s="106"/>
      <c r="AG28" s="107"/>
      <c r="AH28" s="107"/>
      <c r="AI28" s="107"/>
      <c r="AJ28" s="107"/>
      <c r="AK28" s="107"/>
      <c r="AL28" s="108"/>
      <c r="AM28" s="106"/>
      <c r="AN28" s="107"/>
      <c r="AO28" s="107"/>
      <c r="AP28" s="107"/>
      <c r="AQ28" s="107"/>
      <c r="AR28" s="107"/>
      <c r="AS28" s="108"/>
      <c r="AT28" s="106"/>
      <c r="AU28" s="107"/>
      <c r="AV28" s="107"/>
      <c r="AW28" s="432"/>
      <c r="AX28" s="433"/>
      <c r="AY28" s="434"/>
      <c r="AZ28" s="435"/>
      <c r="BA28" s="419"/>
      <c r="BB28" s="420"/>
      <c r="BC28" s="420"/>
      <c r="BD28" s="420"/>
      <c r="BE28" s="421"/>
    </row>
    <row r="29" spans="2:57" ht="20.25" customHeight="1" x14ac:dyDescent="0.45">
      <c r="B29" s="364">
        <f>B26+1</f>
        <v>4</v>
      </c>
      <c r="C29" s="457"/>
      <c r="D29" s="458"/>
      <c r="E29" s="459"/>
      <c r="F29" s="439"/>
      <c r="G29" s="315"/>
      <c r="H29" s="316"/>
      <c r="I29" s="316"/>
      <c r="J29" s="317"/>
      <c r="K29" s="441"/>
      <c r="L29" s="442"/>
      <c r="M29" s="442"/>
      <c r="N29" s="443"/>
      <c r="O29" s="447" t="s">
        <v>77</v>
      </c>
      <c r="P29" s="448"/>
      <c r="Q29" s="449"/>
      <c r="R29" s="100"/>
      <c r="S29" s="101"/>
      <c r="T29" s="101"/>
      <c r="U29" s="101"/>
      <c r="V29" s="101"/>
      <c r="W29" s="101"/>
      <c r="X29" s="102"/>
      <c r="Y29" s="100"/>
      <c r="Z29" s="101"/>
      <c r="AA29" s="101"/>
      <c r="AB29" s="101"/>
      <c r="AC29" s="101"/>
      <c r="AD29" s="101"/>
      <c r="AE29" s="102"/>
      <c r="AF29" s="100"/>
      <c r="AG29" s="101"/>
      <c r="AH29" s="101"/>
      <c r="AI29" s="101"/>
      <c r="AJ29" s="101"/>
      <c r="AK29" s="101"/>
      <c r="AL29" s="102"/>
      <c r="AM29" s="100"/>
      <c r="AN29" s="101"/>
      <c r="AO29" s="101"/>
      <c r="AP29" s="101"/>
      <c r="AQ29" s="101"/>
      <c r="AR29" s="101"/>
      <c r="AS29" s="102"/>
      <c r="AT29" s="100"/>
      <c r="AU29" s="101"/>
      <c r="AV29" s="101"/>
      <c r="AW29" s="450"/>
      <c r="AX29" s="451"/>
      <c r="AY29" s="452"/>
      <c r="AZ29" s="453"/>
      <c r="BA29" s="454"/>
      <c r="BB29" s="455"/>
      <c r="BC29" s="455"/>
      <c r="BD29" s="455"/>
      <c r="BE29" s="456"/>
    </row>
    <row r="30" spans="2:57" ht="20.25" customHeight="1" x14ac:dyDescent="0.45">
      <c r="B30" s="364"/>
      <c r="C30" s="460"/>
      <c r="D30" s="461"/>
      <c r="E30" s="462"/>
      <c r="F30" s="375"/>
      <c r="G30" s="315"/>
      <c r="H30" s="316"/>
      <c r="I30" s="316"/>
      <c r="J30" s="317"/>
      <c r="K30" s="379"/>
      <c r="L30" s="380"/>
      <c r="M30" s="380"/>
      <c r="N30" s="381"/>
      <c r="O30" s="422" t="s">
        <v>78</v>
      </c>
      <c r="P30" s="423"/>
      <c r="Q30" s="424"/>
      <c r="R30" s="103"/>
      <c r="S30" s="104"/>
      <c r="T30" s="104"/>
      <c r="U30" s="104"/>
      <c r="V30" s="104"/>
      <c r="W30" s="104"/>
      <c r="X30" s="105"/>
      <c r="Y30" s="103"/>
      <c r="Z30" s="104"/>
      <c r="AA30" s="104"/>
      <c r="AB30" s="104"/>
      <c r="AC30" s="104"/>
      <c r="AD30" s="104"/>
      <c r="AE30" s="105"/>
      <c r="AF30" s="103"/>
      <c r="AG30" s="104"/>
      <c r="AH30" s="104"/>
      <c r="AI30" s="104"/>
      <c r="AJ30" s="104"/>
      <c r="AK30" s="104"/>
      <c r="AL30" s="105"/>
      <c r="AM30" s="103"/>
      <c r="AN30" s="104"/>
      <c r="AO30" s="104"/>
      <c r="AP30" s="104"/>
      <c r="AQ30" s="104"/>
      <c r="AR30" s="104"/>
      <c r="AS30" s="105"/>
      <c r="AT30" s="103"/>
      <c r="AU30" s="104"/>
      <c r="AV30" s="104"/>
      <c r="AW30" s="425"/>
      <c r="AX30" s="426"/>
      <c r="AY30" s="427"/>
      <c r="AZ30" s="428"/>
      <c r="BA30" s="416"/>
      <c r="BB30" s="417"/>
      <c r="BC30" s="417"/>
      <c r="BD30" s="417"/>
      <c r="BE30" s="418"/>
    </row>
    <row r="31" spans="2:57" ht="20.25" customHeight="1" x14ac:dyDescent="0.45">
      <c r="B31" s="364"/>
      <c r="C31" s="463"/>
      <c r="D31" s="464"/>
      <c r="E31" s="465"/>
      <c r="F31" s="440"/>
      <c r="G31" s="315"/>
      <c r="H31" s="316"/>
      <c r="I31" s="316"/>
      <c r="J31" s="317"/>
      <c r="K31" s="444"/>
      <c r="L31" s="445"/>
      <c r="M31" s="445"/>
      <c r="N31" s="446"/>
      <c r="O31" s="429" t="s">
        <v>79</v>
      </c>
      <c r="P31" s="430"/>
      <c r="Q31" s="431"/>
      <c r="R31" s="106"/>
      <c r="S31" s="107"/>
      <c r="T31" s="107"/>
      <c r="U31" s="107"/>
      <c r="V31" s="107"/>
      <c r="W31" s="107"/>
      <c r="X31" s="108"/>
      <c r="Y31" s="106"/>
      <c r="Z31" s="107"/>
      <c r="AA31" s="107"/>
      <c r="AB31" s="107"/>
      <c r="AC31" s="107"/>
      <c r="AD31" s="107"/>
      <c r="AE31" s="108"/>
      <c r="AF31" s="106"/>
      <c r="AG31" s="107"/>
      <c r="AH31" s="107"/>
      <c r="AI31" s="107"/>
      <c r="AJ31" s="107"/>
      <c r="AK31" s="107"/>
      <c r="AL31" s="108"/>
      <c r="AM31" s="106"/>
      <c r="AN31" s="107"/>
      <c r="AO31" s="107"/>
      <c r="AP31" s="107"/>
      <c r="AQ31" s="107"/>
      <c r="AR31" s="107"/>
      <c r="AS31" s="108"/>
      <c r="AT31" s="106"/>
      <c r="AU31" s="107"/>
      <c r="AV31" s="107"/>
      <c r="AW31" s="432"/>
      <c r="AX31" s="433"/>
      <c r="AY31" s="434"/>
      <c r="AZ31" s="435"/>
      <c r="BA31" s="419"/>
      <c r="BB31" s="420"/>
      <c r="BC31" s="420"/>
      <c r="BD31" s="420"/>
      <c r="BE31" s="421"/>
    </row>
    <row r="32" spans="2:57" ht="20.25" customHeight="1" x14ac:dyDescent="0.45">
      <c r="B32" s="364">
        <f>B29+1</f>
        <v>5</v>
      </c>
      <c r="C32" s="457"/>
      <c r="D32" s="458"/>
      <c r="E32" s="459"/>
      <c r="F32" s="439"/>
      <c r="G32" s="315"/>
      <c r="H32" s="316"/>
      <c r="I32" s="316"/>
      <c r="J32" s="317"/>
      <c r="K32" s="441"/>
      <c r="L32" s="442"/>
      <c r="M32" s="442"/>
      <c r="N32" s="443"/>
      <c r="O32" s="447" t="s">
        <v>77</v>
      </c>
      <c r="P32" s="448"/>
      <c r="Q32" s="449"/>
      <c r="R32" s="100"/>
      <c r="S32" s="101"/>
      <c r="T32" s="101"/>
      <c r="U32" s="101"/>
      <c r="V32" s="101"/>
      <c r="W32" s="101"/>
      <c r="X32" s="102"/>
      <c r="Y32" s="100"/>
      <c r="Z32" s="101"/>
      <c r="AA32" s="101"/>
      <c r="AB32" s="101"/>
      <c r="AC32" s="101"/>
      <c r="AD32" s="101"/>
      <c r="AE32" s="102"/>
      <c r="AF32" s="100"/>
      <c r="AG32" s="101"/>
      <c r="AH32" s="101"/>
      <c r="AI32" s="101"/>
      <c r="AJ32" s="101"/>
      <c r="AK32" s="101"/>
      <c r="AL32" s="102"/>
      <c r="AM32" s="100"/>
      <c r="AN32" s="101"/>
      <c r="AO32" s="101"/>
      <c r="AP32" s="101"/>
      <c r="AQ32" s="101"/>
      <c r="AR32" s="101"/>
      <c r="AS32" s="102"/>
      <c r="AT32" s="100"/>
      <c r="AU32" s="101"/>
      <c r="AV32" s="101"/>
      <c r="AW32" s="450"/>
      <c r="AX32" s="451"/>
      <c r="AY32" s="452"/>
      <c r="AZ32" s="453"/>
      <c r="BA32" s="454"/>
      <c r="BB32" s="455"/>
      <c r="BC32" s="455"/>
      <c r="BD32" s="455"/>
      <c r="BE32" s="456"/>
    </row>
    <row r="33" spans="2:57" ht="20.25" customHeight="1" x14ac:dyDescent="0.45">
      <c r="B33" s="364"/>
      <c r="C33" s="460"/>
      <c r="D33" s="461"/>
      <c r="E33" s="462"/>
      <c r="F33" s="375"/>
      <c r="G33" s="315"/>
      <c r="H33" s="316"/>
      <c r="I33" s="316"/>
      <c r="J33" s="317"/>
      <c r="K33" s="379"/>
      <c r="L33" s="380"/>
      <c r="M33" s="380"/>
      <c r="N33" s="381"/>
      <c r="O33" s="422" t="s">
        <v>78</v>
      </c>
      <c r="P33" s="423"/>
      <c r="Q33" s="424"/>
      <c r="R33" s="103"/>
      <c r="S33" s="104"/>
      <c r="T33" s="104"/>
      <c r="U33" s="104"/>
      <c r="V33" s="104"/>
      <c r="W33" s="104"/>
      <c r="X33" s="105"/>
      <c r="Y33" s="103"/>
      <c r="Z33" s="104"/>
      <c r="AA33" s="104"/>
      <c r="AB33" s="104"/>
      <c r="AC33" s="104"/>
      <c r="AD33" s="104"/>
      <c r="AE33" s="105"/>
      <c r="AF33" s="103"/>
      <c r="AG33" s="104"/>
      <c r="AH33" s="104"/>
      <c r="AI33" s="104"/>
      <c r="AJ33" s="104"/>
      <c r="AK33" s="104"/>
      <c r="AL33" s="105"/>
      <c r="AM33" s="103"/>
      <c r="AN33" s="104"/>
      <c r="AO33" s="104"/>
      <c r="AP33" s="104"/>
      <c r="AQ33" s="104"/>
      <c r="AR33" s="104"/>
      <c r="AS33" s="105"/>
      <c r="AT33" s="103"/>
      <c r="AU33" s="104"/>
      <c r="AV33" s="104"/>
      <c r="AW33" s="425"/>
      <c r="AX33" s="426"/>
      <c r="AY33" s="427"/>
      <c r="AZ33" s="428"/>
      <c r="BA33" s="416"/>
      <c r="BB33" s="417"/>
      <c r="BC33" s="417"/>
      <c r="BD33" s="417"/>
      <c r="BE33" s="418"/>
    </row>
    <row r="34" spans="2:57" ht="20.25" customHeight="1" x14ac:dyDescent="0.45">
      <c r="B34" s="364"/>
      <c r="C34" s="463"/>
      <c r="D34" s="464"/>
      <c r="E34" s="465"/>
      <c r="F34" s="440"/>
      <c r="G34" s="315"/>
      <c r="H34" s="316"/>
      <c r="I34" s="316"/>
      <c r="J34" s="317"/>
      <c r="K34" s="444"/>
      <c r="L34" s="445"/>
      <c r="M34" s="445"/>
      <c r="N34" s="446"/>
      <c r="O34" s="429" t="s">
        <v>79</v>
      </c>
      <c r="P34" s="430"/>
      <c r="Q34" s="431"/>
      <c r="R34" s="106"/>
      <c r="S34" s="107"/>
      <c r="T34" s="107"/>
      <c r="U34" s="107"/>
      <c r="V34" s="107"/>
      <c r="W34" s="107"/>
      <c r="X34" s="108"/>
      <c r="Y34" s="106"/>
      <c r="Z34" s="107"/>
      <c r="AA34" s="107"/>
      <c r="AB34" s="107"/>
      <c r="AC34" s="107"/>
      <c r="AD34" s="107"/>
      <c r="AE34" s="108"/>
      <c r="AF34" s="106"/>
      <c r="AG34" s="107"/>
      <c r="AH34" s="107"/>
      <c r="AI34" s="107"/>
      <c r="AJ34" s="107"/>
      <c r="AK34" s="107"/>
      <c r="AL34" s="108"/>
      <c r="AM34" s="106"/>
      <c r="AN34" s="107"/>
      <c r="AO34" s="107"/>
      <c r="AP34" s="107"/>
      <c r="AQ34" s="107"/>
      <c r="AR34" s="107"/>
      <c r="AS34" s="108"/>
      <c r="AT34" s="106"/>
      <c r="AU34" s="107"/>
      <c r="AV34" s="107"/>
      <c r="AW34" s="432"/>
      <c r="AX34" s="433"/>
      <c r="AY34" s="434"/>
      <c r="AZ34" s="435"/>
      <c r="BA34" s="419"/>
      <c r="BB34" s="420"/>
      <c r="BC34" s="420"/>
      <c r="BD34" s="420"/>
      <c r="BE34" s="421"/>
    </row>
    <row r="35" spans="2:57" ht="20.25" customHeight="1" x14ac:dyDescent="0.45">
      <c r="B35" s="364">
        <f>B32+1</f>
        <v>6</v>
      </c>
      <c r="C35" s="457"/>
      <c r="D35" s="458"/>
      <c r="E35" s="459"/>
      <c r="F35" s="439"/>
      <c r="G35" s="315"/>
      <c r="H35" s="316"/>
      <c r="I35" s="316"/>
      <c r="J35" s="317"/>
      <c r="K35" s="441"/>
      <c r="L35" s="442"/>
      <c r="M35" s="442"/>
      <c r="N35" s="443"/>
      <c r="O35" s="447" t="s">
        <v>77</v>
      </c>
      <c r="P35" s="448"/>
      <c r="Q35" s="449"/>
      <c r="R35" s="100"/>
      <c r="S35" s="101"/>
      <c r="T35" s="101"/>
      <c r="U35" s="101"/>
      <c r="V35" s="101"/>
      <c r="W35" s="101"/>
      <c r="X35" s="102"/>
      <c r="Y35" s="100"/>
      <c r="Z35" s="101"/>
      <c r="AA35" s="101"/>
      <c r="AB35" s="101"/>
      <c r="AC35" s="101"/>
      <c r="AD35" s="101"/>
      <c r="AE35" s="102"/>
      <c r="AF35" s="100"/>
      <c r="AG35" s="101"/>
      <c r="AH35" s="101"/>
      <c r="AI35" s="101"/>
      <c r="AJ35" s="101"/>
      <c r="AK35" s="101"/>
      <c r="AL35" s="102"/>
      <c r="AM35" s="100"/>
      <c r="AN35" s="101"/>
      <c r="AO35" s="101"/>
      <c r="AP35" s="101"/>
      <c r="AQ35" s="101"/>
      <c r="AR35" s="101"/>
      <c r="AS35" s="102"/>
      <c r="AT35" s="100"/>
      <c r="AU35" s="101"/>
      <c r="AV35" s="101"/>
      <c r="AW35" s="450"/>
      <c r="AX35" s="451"/>
      <c r="AY35" s="452"/>
      <c r="AZ35" s="453"/>
      <c r="BA35" s="454"/>
      <c r="BB35" s="455"/>
      <c r="BC35" s="455"/>
      <c r="BD35" s="455"/>
      <c r="BE35" s="456"/>
    </row>
    <row r="36" spans="2:57" ht="20.25" customHeight="1" x14ac:dyDescent="0.45">
      <c r="B36" s="364"/>
      <c r="C36" s="460"/>
      <c r="D36" s="461"/>
      <c r="E36" s="462"/>
      <c r="F36" s="375"/>
      <c r="G36" s="315"/>
      <c r="H36" s="316"/>
      <c r="I36" s="316"/>
      <c r="J36" s="317"/>
      <c r="K36" s="379"/>
      <c r="L36" s="380"/>
      <c r="M36" s="380"/>
      <c r="N36" s="381"/>
      <c r="O36" s="422" t="s">
        <v>78</v>
      </c>
      <c r="P36" s="423"/>
      <c r="Q36" s="424"/>
      <c r="R36" s="103"/>
      <c r="S36" s="104"/>
      <c r="T36" s="104"/>
      <c r="U36" s="104"/>
      <c r="V36" s="104"/>
      <c r="W36" s="104"/>
      <c r="X36" s="105"/>
      <c r="Y36" s="103"/>
      <c r="Z36" s="104"/>
      <c r="AA36" s="104"/>
      <c r="AB36" s="104"/>
      <c r="AC36" s="104"/>
      <c r="AD36" s="104"/>
      <c r="AE36" s="105"/>
      <c r="AF36" s="103"/>
      <c r="AG36" s="104"/>
      <c r="AH36" s="104"/>
      <c r="AI36" s="104"/>
      <c r="AJ36" s="104"/>
      <c r="AK36" s="104"/>
      <c r="AL36" s="105"/>
      <c r="AM36" s="103"/>
      <c r="AN36" s="104"/>
      <c r="AO36" s="104"/>
      <c r="AP36" s="104"/>
      <c r="AQ36" s="104"/>
      <c r="AR36" s="104"/>
      <c r="AS36" s="105"/>
      <c r="AT36" s="103"/>
      <c r="AU36" s="104"/>
      <c r="AV36" s="104"/>
      <c r="AW36" s="425"/>
      <c r="AX36" s="426"/>
      <c r="AY36" s="427"/>
      <c r="AZ36" s="428"/>
      <c r="BA36" s="416"/>
      <c r="BB36" s="417"/>
      <c r="BC36" s="417"/>
      <c r="BD36" s="417"/>
      <c r="BE36" s="418"/>
    </row>
    <row r="37" spans="2:57" ht="20.25" customHeight="1" x14ac:dyDescent="0.45">
      <c r="B37" s="364"/>
      <c r="C37" s="463"/>
      <c r="D37" s="464"/>
      <c r="E37" s="465"/>
      <c r="F37" s="440"/>
      <c r="G37" s="315"/>
      <c r="H37" s="316"/>
      <c r="I37" s="316"/>
      <c r="J37" s="317"/>
      <c r="K37" s="444"/>
      <c r="L37" s="445"/>
      <c r="M37" s="445"/>
      <c r="N37" s="446"/>
      <c r="O37" s="429" t="s">
        <v>79</v>
      </c>
      <c r="P37" s="430"/>
      <c r="Q37" s="431"/>
      <c r="R37" s="106"/>
      <c r="S37" s="107"/>
      <c r="T37" s="107"/>
      <c r="U37" s="107"/>
      <c r="V37" s="107"/>
      <c r="W37" s="107"/>
      <c r="X37" s="108"/>
      <c r="Y37" s="106"/>
      <c r="Z37" s="107"/>
      <c r="AA37" s="107"/>
      <c r="AB37" s="107"/>
      <c r="AC37" s="107"/>
      <c r="AD37" s="107"/>
      <c r="AE37" s="108"/>
      <c r="AF37" s="106"/>
      <c r="AG37" s="107"/>
      <c r="AH37" s="107"/>
      <c r="AI37" s="107"/>
      <c r="AJ37" s="107"/>
      <c r="AK37" s="107"/>
      <c r="AL37" s="108"/>
      <c r="AM37" s="106"/>
      <c r="AN37" s="107"/>
      <c r="AO37" s="107"/>
      <c r="AP37" s="107"/>
      <c r="AQ37" s="107"/>
      <c r="AR37" s="107"/>
      <c r="AS37" s="108"/>
      <c r="AT37" s="106"/>
      <c r="AU37" s="107"/>
      <c r="AV37" s="107"/>
      <c r="AW37" s="432"/>
      <c r="AX37" s="433"/>
      <c r="AY37" s="434"/>
      <c r="AZ37" s="435"/>
      <c r="BA37" s="419"/>
      <c r="BB37" s="420"/>
      <c r="BC37" s="420"/>
      <c r="BD37" s="420"/>
      <c r="BE37" s="421"/>
    </row>
    <row r="38" spans="2:57" ht="20.25" customHeight="1" x14ac:dyDescent="0.45">
      <c r="B38" s="364">
        <f>B35+1</f>
        <v>7</v>
      </c>
      <c r="C38" s="457"/>
      <c r="D38" s="458"/>
      <c r="E38" s="459"/>
      <c r="F38" s="439"/>
      <c r="G38" s="315"/>
      <c r="H38" s="316"/>
      <c r="I38" s="316"/>
      <c r="J38" s="317"/>
      <c r="K38" s="441"/>
      <c r="L38" s="442"/>
      <c r="M38" s="442"/>
      <c r="N38" s="443"/>
      <c r="O38" s="447" t="s">
        <v>77</v>
      </c>
      <c r="P38" s="448"/>
      <c r="Q38" s="449"/>
      <c r="R38" s="100"/>
      <c r="S38" s="101"/>
      <c r="T38" s="101"/>
      <c r="U38" s="101"/>
      <c r="V38" s="101"/>
      <c r="W38" s="101"/>
      <c r="X38" s="102"/>
      <c r="Y38" s="100"/>
      <c r="Z38" s="101"/>
      <c r="AA38" s="101"/>
      <c r="AB38" s="101"/>
      <c r="AC38" s="101"/>
      <c r="AD38" s="101"/>
      <c r="AE38" s="102"/>
      <c r="AF38" s="100"/>
      <c r="AG38" s="101"/>
      <c r="AH38" s="101"/>
      <c r="AI38" s="101"/>
      <c r="AJ38" s="101"/>
      <c r="AK38" s="101"/>
      <c r="AL38" s="102"/>
      <c r="AM38" s="100"/>
      <c r="AN38" s="101"/>
      <c r="AO38" s="101"/>
      <c r="AP38" s="101"/>
      <c r="AQ38" s="101"/>
      <c r="AR38" s="101"/>
      <c r="AS38" s="102"/>
      <c r="AT38" s="100"/>
      <c r="AU38" s="101"/>
      <c r="AV38" s="101"/>
      <c r="AW38" s="450"/>
      <c r="AX38" s="451"/>
      <c r="AY38" s="452"/>
      <c r="AZ38" s="453"/>
      <c r="BA38" s="454"/>
      <c r="BB38" s="455"/>
      <c r="BC38" s="455"/>
      <c r="BD38" s="455"/>
      <c r="BE38" s="456"/>
    </row>
    <row r="39" spans="2:57" ht="20.25" customHeight="1" x14ac:dyDescent="0.45">
      <c r="B39" s="364"/>
      <c r="C39" s="460"/>
      <c r="D39" s="461"/>
      <c r="E39" s="462"/>
      <c r="F39" s="375"/>
      <c r="G39" s="315"/>
      <c r="H39" s="316"/>
      <c r="I39" s="316"/>
      <c r="J39" s="317"/>
      <c r="K39" s="379"/>
      <c r="L39" s="380"/>
      <c r="M39" s="380"/>
      <c r="N39" s="381"/>
      <c r="O39" s="422" t="s">
        <v>78</v>
      </c>
      <c r="P39" s="423"/>
      <c r="Q39" s="424"/>
      <c r="R39" s="103"/>
      <c r="S39" s="104"/>
      <c r="T39" s="104"/>
      <c r="U39" s="104"/>
      <c r="V39" s="104"/>
      <c r="W39" s="104"/>
      <c r="X39" s="105"/>
      <c r="Y39" s="103"/>
      <c r="Z39" s="104"/>
      <c r="AA39" s="104"/>
      <c r="AB39" s="104"/>
      <c r="AC39" s="104"/>
      <c r="AD39" s="104"/>
      <c r="AE39" s="105"/>
      <c r="AF39" s="103"/>
      <c r="AG39" s="104"/>
      <c r="AH39" s="104"/>
      <c r="AI39" s="104"/>
      <c r="AJ39" s="104"/>
      <c r="AK39" s="104"/>
      <c r="AL39" s="105"/>
      <c r="AM39" s="103"/>
      <c r="AN39" s="104"/>
      <c r="AO39" s="104"/>
      <c r="AP39" s="104"/>
      <c r="AQ39" s="104"/>
      <c r="AR39" s="104"/>
      <c r="AS39" s="105"/>
      <c r="AT39" s="103"/>
      <c r="AU39" s="104"/>
      <c r="AV39" s="104"/>
      <c r="AW39" s="425"/>
      <c r="AX39" s="426"/>
      <c r="AY39" s="427"/>
      <c r="AZ39" s="428"/>
      <c r="BA39" s="416"/>
      <c r="BB39" s="417"/>
      <c r="BC39" s="417"/>
      <c r="BD39" s="417"/>
      <c r="BE39" s="418"/>
    </row>
    <row r="40" spans="2:57" ht="20.25" customHeight="1" x14ac:dyDescent="0.45">
      <c r="B40" s="364"/>
      <c r="C40" s="463"/>
      <c r="D40" s="464"/>
      <c r="E40" s="465"/>
      <c r="F40" s="440"/>
      <c r="G40" s="315"/>
      <c r="H40" s="316"/>
      <c r="I40" s="316"/>
      <c r="J40" s="317"/>
      <c r="K40" s="444"/>
      <c r="L40" s="445"/>
      <c r="M40" s="445"/>
      <c r="N40" s="446"/>
      <c r="O40" s="429" t="s">
        <v>79</v>
      </c>
      <c r="P40" s="430"/>
      <c r="Q40" s="431"/>
      <c r="R40" s="106"/>
      <c r="S40" s="107"/>
      <c r="T40" s="107"/>
      <c r="U40" s="107"/>
      <c r="V40" s="107"/>
      <c r="W40" s="107"/>
      <c r="X40" s="108"/>
      <c r="Y40" s="106"/>
      <c r="Z40" s="107"/>
      <c r="AA40" s="107"/>
      <c r="AB40" s="107"/>
      <c r="AC40" s="107"/>
      <c r="AD40" s="107"/>
      <c r="AE40" s="108"/>
      <c r="AF40" s="106"/>
      <c r="AG40" s="107"/>
      <c r="AH40" s="107"/>
      <c r="AI40" s="107"/>
      <c r="AJ40" s="107"/>
      <c r="AK40" s="107"/>
      <c r="AL40" s="108"/>
      <c r="AM40" s="106"/>
      <c r="AN40" s="107"/>
      <c r="AO40" s="107"/>
      <c r="AP40" s="107"/>
      <c r="AQ40" s="107"/>
      <c r="AR40" s="107"/>
      <c r="AS40" s="108"/>
      <c r="AT40" s="106"/>
      <c r="AU40" s="107"/>
      <c r="AV40" s="107"/>
      <c r="AW40" s="432"/>
      <c r="AX40" s="433"/>
      <c r="AY40" s="434"/>
      <c r="AZ40" s="435"/>
      <c r="BA40" s="419"/>
      <c r="BB40" s="420"/>
      <c r="BC40" s="420"/>
      <c r="BD40" s="420"/>
      <c r="BE40" s="421"/>
    </row>
    <row r="41" spans="2:57" ht="20.25" customHeight="1" x14ac:dyDescent="0.45">
      <c r="B41" s="364">
        <f>B38+1</f>
        <v>8</v>
      </c>
      <c r="C41" s="457"/>
      <c r="D41" s="458"/>
      <c r="E41" s="459"/>
      <c r="F41" s="439"/>
      <c r="G41" s="315"/>
      <c r="H41" s="316"/>
      <c r="I41" s="316"/>
      <c r="J41" s="317"/>
      <c r="K41" s="441"/>
      <c r="L41" s="442"/>
      <c r="M41" s="442"/>
      <c r="N41" s="443"/>
      <c r="O41" s="447" t="s">
        <v>77</v>
      </c>
      <c r="P41" s="448"/>
      <c r="Q41" s="449"/>
      <c r="R41" s="100"/>
      <c r="S41" s="101"/>
      <c r="T41" s="101"/>
      <c r="U41" s="101"/>
      <c r="V41" s="101"/>
      <c r="W41" s="101"/>
      <c r="X41" s="102"/>
      <c r="Y41" s="100"/>
      <c r="Z41" s="101"/>
      <c r="AA41" s="101"/>
      <c r="AB41" s="101"/>
      <c r="AC41" s="101"/>
      <c r="AD41" s="101"/>
      <c r="AE41" s="102"/>
      <c r="AF41" s="100"/>
      <c r="AG41" s="101"/>
      <c r="AH41" s="101"/>
      <c r="AI41" s="101"/>
      <c r="AJ41" s="101"/>
      <c r="AK41" s="101"/>
      <c r="AL41" s="102"/>
      <c r="AM41" s="100"/>
      <c r="AN41" s="101"/>
      <c r="AO41" s="101"/>
      <c r="AP41" s="101"/>
      <c r="AQ41" s="101"/>
      <c r="AR41" s="101"/>
      <c r="AS41" s="102"/>
      <c r="AT41" s="100"/>
      <c r="AU41" s="101"/>
      <c r="AV41" s="101"/>
      <c r="AW41" s="450"/>
      <c r="AX41" s="451"/>
      <c r="AY41" s="452"/>
      <c r="AZ41" s="453"/>
      <c r="BA41" s="454"/>
      <c r="BB41" s="455"/>
      <c r="BC41" s="455"/>
      <c r="BD41" s="455"/>
      <c r="BE41" s="456"/>
    </row>
    <row r="42" spans="2:57" ht="20.25" customHeight="1" x14ac:dyDescent="0.45">
      <c r="B42" s="364"/>
      <c r="C42" s="460"/>
      <c r="D42" s="461"/>
      <c r="E42" s="462"/>
      <c r="F42" s="375"/>
      <c r="G42" s="315"/>
      <c r="H42" s="316"/>
      <c r="I42" s="316"/>
      <c r="J42" s="317"/>
      <c r="K42" s="379"/>
      <c r="L42" s="380"/>
      <c r="M42" s="380"/>
      <c r="N42" s="381"/>
      <c r="O42" s="422" t="s">
        <v>78</v>
      </c>
      <c r="P42" s="423"/>
      <c r="Q42" s="424"/>
      <c r="R42" s="103"/>
      <c r="S42" s="104"/>
      <c r="T42" s="104"/>
      <c r="U42" s="104"/>
      <c r="V42" s="104"/>
      <c r="W42" s="104"/>
      <c r="X42" s="105"/>
      <c r="Y42" s="103"/>
      <c r="Z42" s="104"/>
      <c r="AA42" s="104"/>
      <c r="AB42" s="104"/>
      <c r="AC42" s="104"/>
      <c r="AD42" s="104"/>
      <c r="AE42" s="105"/>
      <c r="AF42" s="103"/>
      <c r="AG42" s="104"/>
      <c r="AH42" s="104"/>
      <c r="AI42" s="104"/>
      <c r="AJ42" s="104"/>
      <c r="AK42" s="104"/>
      <c r="AL42" s="105"/>
      <c r="AM42" s="103"/>
      <c r="AN42" s="104"/>
      <c r="AO42" s="104"/>
      <c r="AP42" s="104"/>
      <c r="AQ42" s="104"/>
      <c r="AR42" s="104"/>
      <c r="AS42" s="105"/>
      <c r="AT42" s="103"/>
      <c r="AU42" s="104"/>
      <c r="AV42" s="104"/>
      <c r="AW42" s="425"/>
      <c r="AX42" s="426"/>
      <c r="AY42" s="427"/>
      <c r="AZ42" s="428"/>
      <c r="BA42" s="416"/>
      <c r="BB42" s="417"/>
      <c r="BC42" s="417"/>
      <c r="BD42" s="417"/>
      <c r="BE42" s="418"/>
    </row>
    <row r="43" spans="2:57" ht="20.25" customHeight="1" x14ac:dyDescent="0.45">
      <c r="B43" s="364"/>
      <c r="C43" s="463"/>
      <c r="D43" s="464"/>
      <c r="E43" s="465"/>
      <c r="F43" s="440"/>
      <c r="G43" s="315"/>
      <c r="H43" s="316"/>
      <c r="I43" s="316"/>
      <c r="J43" s="317"/>
      <c r="K43" s="444"/>
      <c r="L43" s="445"/>
      <c r="M43" s="445"/>
      <c r="N43" s="446"/>
      <c r="O43" s="429" t="s">
        <v>79</v>
      </c>
      <c r="P43" s="430"/>
      <c r="Q43" s="431"/>
      <c r="R43" s="106"/>
      <c r="S43" s="107"/>
      <c r="T43" s="107"/>
      <c r="U43" s="107"/>
      <c r="V43" s="107"/>
      <c r="W43" s="107"/>
      <c r="X43" s="108"/>
      <c r="Y43" s="106"/>
      <c r="Z43" s="107"/>
      <c r="AA43" s="107"/>
      <c r="AB43" s="107"/>
      <c r="AC43" s="107"/>
      <c r="AD43" s="107"/>
      <c r="AE43" s="108"/>
      <c r="AF43" s="106"/>
      <c r="AG43" s="107"/>
      <c r="AH43" s="107"/>
      <c r="AI43" s="107"/>
      <c r="AJ43" s="107"/>
      <c r="AK43" s="107"/>
      <c r="AL43" s="108"/>
      <c r="AM43" s="106"/>
      <c r="AN43" s="107"/>
      <c r="AO43" s="107"/>
      <c r="AP43" s="107"/>
      <c r="AQ43" s="107"/>
      <c r="AR43" s="107"/>
      <c r="AS43" s="108"/>
      <c r="AT43" s="106"/>
      <c r="AU43" s="107"/>
      <c r="AV43" s="107"/>
      <c r="AW43" s="432"/>
      <c r="AX43" s="433"/>
      <c r="AY43" s="434"/>
      <c r="AZ43" s="435"/>
      <c r="BA43" s="419"/>
      <c r="BB43" s="420"/>
      <c r="BC43" s="420"/>
      <c r="BD43" s="420"/>
      <c r="BE43" s="421"/>
    </row>
    <row r="44" spans="2:57" ht="20.25" customHeight="1" x14ac:dyDescent="0.45">
      <c r="B44" s="364">
        <f>B41+1</f>
        <v>9</v>
      </c>
      <c r="C44" s="457"/>
      <c r="D44" s="458"/>
      <c r="E44" s="459"/>
      <c r="F44" s="439"/>
      <c r="G44" s="315"/>
      <c r="H44" s="316"/>
      <c r="I44" s="316"/>
      <c r="J44" s="317"/>
      <c r="K44" s="441"/>
      <c r="L44" s="442"/>
      <c r="M44" s="442"/>
      <c r="N44" s="443"/>
      <c r="O44" s="447" t="s">
        <v>77</v>
      </c>
      <c r="P44" s="448"/>
      <c r="Q44" s="449"/>
      <c r="R44" s="100"/>
      <c r="S44" s="101"/>
      <c r="T44" s="101"/>
      <c r="U44" s="101"/>
      <c r="V44" s="101"/>
      <c r="W44" s="101"/>
      <c r="X44" s="102"/>
      <c r="Y44" s="100"/>
      <c r="Z44" s="101"/>
      <c r="AA44" s="101"/>
      <c r="AB44" s="101"/>
      <c r="AC44" s="101"/>
      <c r="AD44" s="101"/>
      <c r="AE44" s="102"/>
      <c r="AF44" s="100"/>
      <c r="AG44" s="101"/>
      <c r="AH44" s="101"/>
      <c r="AI44" s="101"/>
      <c r="AJ44" s="101"/>
      <c r="AK44" s="101"/>
      <c r="AL44" s="102"/>
      <c r="AM44" s="100"/>
      <c r="AN44" s="101"/>
      <c r="AO44" s="101"/>
      <c r="AP44" s="101"/>
      <c r="AQ44" s="101"/>
      <c r="AR44" s="101"/>
      <c r="AS44" s="102"/>
      <c r="AT44" s="100"/>
      <c r="AU44" s="101"/>
      <c r="AV44" s="101"/>
      <c r="AW44" s="450"/>
      <c r="AX44" s="451"/>
      <c r="AY44" s="452"/>
      <c r="AZ44" s="453"/>
      <c r="BA44" s="454"/>
      <c r="BB44" s="455"/>
      <c r="BC44" s="455"/>
      <c r="BD44" s="455"/>
      <c r="BE44" s="456"/>
    </row>
    <row r="45" spans="2:57" ht="20.25" customHeight="1" x14ac:dyDescent="0.45">
      <c r="B45" s="364"/>
      <c r="C45" s="460"/>
      <c r="D45" s="461"/>
      <c r="E45" s="462"/>
      <c r="F45" s="375"/>
      <c r="G45" s="315"/>
      <c r="H45" s="316"/>
      <c r="I45" s="316"/>
      <c r="J45" s="317"/>
      <c r="K45" s="379"/>
      <c r="L45" s="380"/>
      <c r="M45" s="380"/>
      <c r="N45" s="381"/>
      <c r="O45" s="422" t="s">
        <v>78</v>
      </c>
      <c r="P45" s="423"/>
      <c r="Q45" s="424"/>
      <c r="R45" s="103"/>
      <c r="S45" s="104"/>
      <c r="T45" s="104"/>
      <c r="U45" s="104"/>
      <c r="V45" s="104"/>
      <c r="W45" s="104"/>
      <c r="X45" s="105"/>
      <c r="Y45" s="103"/>
      <c r="Z45" s="104"/>
      <c r="AA45" s="104"/>
      <c r="AB45" s="104"/>
      <c r="AC45" s="104"/>
      <c r="AD45" s="104"/>
      <c r="AE45" s="105"/>
      <c r="AF45" s="103"/>
      <c r="AG45" s="104"/>
      <c r="AH45" s="104"/>
      <c r="AI45" s="104"/>
      <c r="AJ45" s="104"/>
      <c r="AK45" s="104"/>
      <c r="AL45" s="105"/>
      <c r="AM45" s="103"/>
      <c r="AN45" s="104"/>
      <c r="AO45" s="104"/>
      <c r="AP45" s="104"/>
      <c r="AQ45" s="104"/>
      <c r="AR45" s="104"/>
      <c r="AS45" s="105"/>
      <c r="AT45" s="103"/>
      <c r="AU45" s="104"/>
      <c r="AV45" s="104"/>
      <c r="AW45" s="425"/>
      <c r="AX45" s="426"/>
      <c r="AY45" s="427"/>
      <c r="AZ45" s="428"/>
      <c r="BA45" s="416"/>
      <c r="BB45" s="417"/>
      <c r="BC45" s="417"/>
      <c r="BD45" s="417"/>
      <c r="BE45" s="418"/>
    </row>
    <row r="46" spans="2:57" ht="20.25" customHeight="1" x14ac:dyDescent="0.45">
      <c r="B46" s="364"/>
      <c r="C46" s="463"/>
      <c r="D46" s="464"/>
      <c r="E46" s="465"/>
      <c r="F46" s="440"/>
      <c r="G46" s="315"/>
      <c r="H46" s="316"/>
      <c r="I46" s="316"/>
      <c r="J46" s="317"/>
      <c r="K46" s="444"/>
      <c r="L46" s="445"/>
      <c r="M46" s="445"/>
      <c r="N46" s="446"/>
      <c r="O46" s="429" t="s">
        <v>79</v>
      </c>
      <c r="P46" s="430"/>
      <c r="Q46" s="431"/>
      <c r="R46" s="106"/>
      <c r="S46" s="107"/>
      <c r="T46" s="107"/>
      <c r="U46" s="107"/>
      <c r="V46" s="107"/>
      <c r="W46" s="107"/>
      <c r="X46" s="108"/>
      <c r="Y46" s="106"/>
      <c r="Z46" s="107"/>
      <c r="AA46" s="107"/>
      <c r="AB46" s="107"/>
      <c r="AC46" s="107"/>
      <c r="AD46" s="107"/>
      <c r="AE46" s="108"/>
      <c r="AF46" s="106"/>
      <c r="AG46" s="107"/>
      <c r="AH46" s="107"/>
      <c r="AI46" s="107"/>
      <c r="AJ46" s="107"/>
      <c r="AK46" s="107"/>
      <c r="AL46" s="108"/>
      <c r="AM46" s="106"/>
      <c r="AN46" s="107"/>
      <c r="AO46" s="107"/>
      <c r="AP46" s="107"/>
      <c r="AQ46" s="107"/>
      <c r="AR46" s="107"/>
      <c r="AS46" s="108"/>
      <c r="AT46" s="106"/>
      <c r="AU46" s="107"/>
      <c r="AV46" s="107"/>
      <c r="AW46" s="432"/>
      <c r="AX46" s="433"/>
      <c r="AY46" s="434"/>
      <c r="AZ46" s="435"/>
      <c r="BA46" s="419"/>
      <c r="BB46" s="420"/>
      <c r="BC46" s="420"/>
      <c r="BD46" s="420"/>
      <c r="BE46" s="421"/>
    </row>
    <row r="47" spans="2:57" ht="20.25" customHeight="1" x14ac:dyDescent="0.45">
      <c r="B47" s="364">
        <f>B44+1</f>
        <v>10</v>
      </c>
      <c r="C47" s="457"/>
      <c r="D47" s="458"/>
      <c r="E47" s="459"/>
      <c r="F47" s="439"/>
      <c r="G47" s="315"/>
      <c r="H47" s="316"/>
      <c r="I47" s="316"/>
      <c r="J47" s="317"/>
      <c r="K47" s="441"/>
      <c r="L47" s="442"/>
      <c r="M47" s="442"/>
      <c r="N47" s="443"/>
      <c r="O47" s="447" t="s">
        <v>77</v>
      </c>
      <c r="P47" s="448"/>
      <c r="Q47" s="449"/>
      <c r="R47" s="100"/>
      <c r="S47" s="101"/>
      <c r="T47" s="101"/>
      <c r="U47" s="101"/>
      <c r="V47" s="101"/>
      <c r="W47" s="101"/>
      <c r="X47" s="102"/>
      <c r="Y47" s="100"/>
      <c r="Z47" s="101"/>
      <c r="AA47" s="101"/>
      <c r="AB47" s="101"/>
      <c r="AC47" s="101"/>
      <c r="AD47" s="101"/>
      <c r="AE47" s="102"/>
      <c r="AF47" s="100"/>
      <c r="AG47" s="101"/>
      <c r="AH47" s="101"/>
      <c r="AI47" s="101"/>
      <c r="AJ47" s="101"/>
      <c r="AK47" s="101"/>
      <c r="AL47" s="102"/>
      <c r="AM47" s="100"/>
      <c r="AN47" s="101"/>
      <c r="AO47" s="101"/>
      <c r="AP47" s="101"/>
      <c r="AQ47" s="101"/>
      <c r="AR47" s="101"/>
      <c r="AS47" s="102"/>
      <c r="AT47" s="100"/>
      <c r="AU47" s="101"/>
      <c r="AV47" s="101"/>
      <c r="AW47" s="450"/>
      <c r="AX47" s="451"/>
      <c r="AY47" s="452"/>
      <c r="AZ47" s="453"/>
      <c r="BA47" s="454"/>
      <c r="BB47" s="455"/>
      <c r="BC47" s="455"/>
      <c r="BD47" s="455"/>
      <c r="BE47" s="456"/>
    </row>
    <row r="48" spans="2:57" ht="20.25" customHeight="1" x14ac:dyDescent="0.45">
      <c r="B48" s="364"/>
      <c r="C48" s="460"/>
      <c r="D48" s="461"/>
      <c r="E48" s="462"/>
      <c r="F48" s="375"/>
      <c r="G48" s="315"/>
      <c r="H48" s="316"/>
      <c r="I48" s="316"/>
      <c r="J48" s="317"/>
      <c r="K48" s="379"/>
      <c r="L48" s="380"/>
      <c r="M48" s="380"/>
      <c r="N48" s="381"/>
      <c r="O48" s="422" t="s">
        <v>78</v>
      </c>
      <c r="P48" s="423"/>
      <c r="Q48" s="424"/>
      <c r="R48" s="103"/>
      <c r="S48" s="104"/>
      <c r="T48" s="104"/>
      <c r="U48" s="104"/>
      <c r="V48" s="104"/>
      <c r="W48" s="104"/>
      <c r="X48" s="105"/>
      <c r="Y48" s="103"/>
      <c r="Z48" s="104"/>
      <c r="AA48" s="104"/>
      <c r="AB48" s="104"/>
      <c r="AC48" s="104"/>
      <c r="AD48" s="104"/>
      <c r="AE48" s="105"/>
      <c r="AF48" s="103"/>
      <c r="AG48" s="104"/>
      <c r="AH48" s="104"/>
      <c r="AI48" s="104"/>
      <c r="AJ48" s="104"/>
      <c r="AK48" s="104"/>
      <c r="AL48" s="105"/>
      <c r="AM48" s="103"/>
      <c r="AN48" s="104"/>
      <c r="AO48" s="104"/>
      <c r="AP48" s="104"/>
      <c r="AQ48" s="104"/>
      <c r="AR48" s="104"/>
      <c r="AS48" s="105"/>
      <c r="AT48" s="103"/>
      <c r="AU48" s="104"/>
      <c r="AV48" s="104"/>
      <c r="AW48" s="425"/>
      <c r="AX48" s="426"/>
      <c r="AY48" s="427"/>
      <c r="AZ48" s="428"/>
      <c r="BA48" s="416"/>
      <c r="BB48" s="417"/>
      <c r="BC48" s="417"/>
      <c r="BD48" s="417"/>
      <c r="BE48" s="418"/>
    </row>
    <row r="49" spans="2:57" ht="20.25" customHeight="1" x14ac:dyDescent="0.45">
      <c r="B49" s="364"/>
      <c r="C49" s="463"/>
      <c r="D49" s="464"/>
      <c r="E49" s="465"/>
      <c r="F49" s="440"/>
      <c r="G49" s="315"/>
      <c r="H49" s="316"/>
      <c r="I49" s="316"/>
      <c r="J49" s="317"/>
      <c r="K49" s="444"/>
      <c r="L49" s="445"/>
      <c r="M49" s="445"/>
      <c r="N49" s="446"/>
      <c r="O49" s="429" t="s">
        <v>79</v>
      </c>
      <c r="P49" s="430"/>
      <c r="Q49" s="431"/>
      <c r="R49" s="106"/>
      <c r="S49" s="107"/>
      <c r="T49" s="107"/>
      <c r="U49" s="107"/>
      <c r="V49" s="107"/>
      <c r="W49" s="107"/>
      <c r="X49" s="108"/>
      <c r="Y49" s="106"/>
      <c r="Z49" s="107"/>
      <c r="AA49" s="107"/>
      <c r="AB49" s="107"/>
      <c r="AC49" s="107"/>
      <c r="AD49" s="107"/>
      <c r="AE49" s="108"/>
      <c r="AF49" s="106"/>
      <c r="AG49" s="107"/>
      <c r="AH49" s="107"/>
      <c r="AI49" s="107"/>
      <c r="AJ49" s="107"/>
      <c r="AK49" s="107"/>
      <c r="AL49" s="108"/>
      <c r="AM49" s="106"/>
      <c r="AN49" s="107"/>
      <c r="AO49" s="107"/>
      <c r="AP49" s="107"/>
      <c r="AQ49" s="107"/>
      <c r="AR49" s="107"/>
      <c r="AS49" s="108"/>
      <c r="AT49" s="106"/>
      <c r="AU49" s="107"/>
      <c r="AV49" s="107"/>
      <c r="AW49" s="432"/>
      <c r="AX49" s="433"/>
      <c r="AY49" s="434"/>
      <c r="AZ49" s="435"/>
      <c r="BA49" s="419"/>
      <c r="BB49" s="420"/>
      <c r="BC49" s="420"/>
      <c r="BD49" s="420"/>
      <c r="BE49" s="421"/>
    </row>
    <row r="50" spans="2:57" ht="20.25" customHeight="1" x14ac:dyDescent="0.45">
      <c r="B50" s="364">
        <f>B47+1</f>
        <v>11</v>
      </c>
      <c r="C50" s="457"/>
      <c r="D50" s="458"/>
      <c r="E50" s="459"/>
      <c r="F50" s="439"/>
      <c r="G50" s="315"/>
      <c r="H50" s="316"/>
      <c r="I50" s="316"/>
      <c r="J50" s="317"/>
      <c r="K50" s="441"/>
      <c r="L50" s="442"/>
      <c r="M50" s="442"/>
      <c r="N50" s="443"/>
      <c r="O50" s="447" t="s">
        <v>77</v>
      </c>
      <c r="P50" s="448"/>
      <c r="Q50" s="449"/>
      <c r="R50" s="100"/>
      <c r="S50" s="101"/>
      <c r="T50" s="101"/>
      <c r="U50" s="101"/>
      <c r="V50" s="101"/>
      <c r="W50" s="101"/>
      <c r="X50" s="102"/>
      <c r="Y50" s="100"/>
      <c r="Z50" s="101"/>
      <c r="AA50" s="101"/>
      <c r="AB50" s="101"/>
      <c r="AC50" s="101"/>
      <c r="AD50" s="101"/>
      <c r="AE50" s="102"/>
      <c r="AF50" s="100"/>
      <c r="AG50" s="101"/>
      <c r="AH50" s="101"/>
      <c r="AI50" s="101"/>
      <c r="AJ50" s="101"/>
      <c r="AK50" s="101"/>
      <c r="AL50" s="102"/>
      <c r="AM50" s="100"/>
      <c r="AN50" s="101"/>
      <c r="AO50" s="101"/>
      <c r="AP50" s="101"/>
      <c r="AQ50" s="101"/>
      <c r="AR50" s="101"/>
      <c r="AS50" s="102"/>
      <c r="AT50" s="100"/>
      <c r="AU50" s="101"/>
      <c r="AV50" s="101"/>
      <c r="AW50" s="450"/>
      <c r="AX50" s="451"/>
      <c r="AY50" s="452"/>
      <c r="AZ50" s="453"/>
      <c r="BA50" s="454"/>
      <c r="BB50" s="455"/>
      <c r="BC50" s="455"/>
      <c r="BD50" s="455"/>
      <c r="BE50" s="456"/>
    </row>
    <row r="51" spans="2:57" ht="20.25" customHeight="1" x14ac:dyDescent="0.45">
      <c r="B51" s="364"/>
      <c r="C51" s="460"/>
      <c r="D51" s="461"/>
      <c r="E51" s="462"/>
      <c r="F51" s="375"/>
      <c r="G51" s="315"/>
      <c r="H51" s="316"/>
      <c r="I51" s="316"/>
      <c r="J51" s="317"/>
      <c r="K51" s="379"/>
      <c r="L51" s="380"/>
      <c r="M51" s="380"/>
      <c r="N51" s="381"/>
      <c r="O51" s="422" t="s">
        <v>78</v>
      </c>
      <c r="P51" s="423"/>
      <c r="Q51" s="424"/>
      <c r="R51" s="103"/>
      <c r="S51" s="104"/>
      <c r="T51" s="104"/>
      <c r="U51" s="104"/>
      <c r="V51" s="104"/>
      <c r="W51" s="104"/>
      <c r="X51" s="105"/>
      <c r="Y51" s="103"/>
      <c r="Z51" s="104"/>
      <c r="AA51" s="104"/>
      <c r="AB51" s="104"/>
      <c r="AC51" s="104"/>
      <c r="AD51" s="104"/>
      <c r="AE51" s="105"/>
      <c r="AF51" s="103"/>
      <c r="AG51" s="104"/>
      <c r="AH51" s="104"/>
      <c r="AI51" s="104"/>
      <c r="AJ51" s="104"/>
      <c r="AK51" s="104"/>
      <c r="AL51" s="105"/>
      <c r="AM51" s="103"/>
      <c r="AN51" s="104"/>
      <c r="AO51" s="104"/>
      <c r="AP51" s="104"/>
      <c r="AQ51" s="104"/>
      <c r="AR51" s="104"/>
      <c r="AS51" s="105"/>
      <c r="AT51" s="103"/>
      <c r="AU51" s="104"/>
      <c r="AV51" s="104"/>
      <c r="AW51" s="425"/>
      <c r="AX51" s="426"/>
      <c r="AY51" s="427"/>
      <c r="AZ51" s="428"/>
      <c r="BA51" s="416"/>
      <c r="BB51" s="417"/>
      <c r="BC51" s="417"/>
      <c r="BD51" s="417"/>
      <c r="BE51" s="418"/>
    </row>
    <row r="52" spans="2:57" ht="20.25" customHeight="1" x14ac:dyDescent="0.45">
      <c r="B52" s="364"/>
      <c r="C52" s="463"/>
      <c r="D52" s="464"/>
      <c r="E52" s="465"/>
      <c r="F52" s="440"/>
      <c r="G52" s="315"/>
      <c r="H52" s="316"/>
      <c r="I52" s="316"/>
      <c r="J52" s="317"/>
      <c r="K52" s="444"/>
      <c r="L52" s="445"/>
      <c r="M52" s="445"/>
      <c r="N52" s="446"/>
      <c r="O52" s="429" t="s">
        <v>79</v>
      </c>
      <c r="P52" s="430"/>
      <c r="Q52" s="431"/>
      <c r="R52" s="106"/>
      <c r="S52" s="107"/>
      <c r="T52" s="107"/>
      <c r="U52" s="107"/>
      <c r="V52" s="107"/>
      <c r="W52" s="107"/>
      <c r="X52" s="108"/>
      <c r="Y52" s="106"/>
      <c r="Z52" s="107"/>
      <c r="AA52" s="107"/>
      <c r="AB52" s="107"/>
      <c r="AC52" s="107"/>
      <c r="AD52" s="107"/>
      <c r="AE52" s="108"/>
      <c r="AF52" s="106"/>
      <c r="AG52" s="107"/>
      <c r="AH52" s="107"/>
      <c r="AI52" s="107"/>
      <c r="AJ52" s="107"/>
      <c r="AK52" s="107"/>
      <c r="AL52" s="108"/>
      <c r="AM52" s="106"/>
      <c r="AN52" s="107"/>
      <c r="AO52" s="107"/>
      <c r="AP52" s="107"/>
      <c r="AQ52" s="107"/>
      <c r="AR52" s="107"/>
      <c r="AS52" s="108"/>
      <c r="AT52" s="106"/>
      <c r="AU52" s="107"/>
      <c r="AV52" s="107"/>
      <c r="AW52" s="432"/>
      <c r="AX52" s="433"/>
      <c r="AY52" s="434"/>
      <c r="AZ52" s="435"/>
      <c r="BA52" s="419"/>
      <c r="BB52" s="420"/>
      <c r="BC52" s="420"/>
      <c r="BD52" s="420"/>
      <c r="BE52" s="421"/>
    </row>
    <row r="53" spans="2:57" ht="20.25" customHeight="1" x14ac:dyDescent="0.45">
      <c r="B53" s="364">
        <f>B50+1</f>
        <v>12</v>
      </c>
      <c r="C53" s="457"/>
      <c r="D53" s="458"/>
      <c r="E53" s="459"/>
      <c r="F53" s="439"/>
      <c r="G53" s="315"/>
      <c r="H53" s="316"/>
      <c r="I53" s="316"/>
      <c r="J53" s="317"/>
      <c r="K53" s="441"/>
      <c r="L53" s="442"/>
      <c r="M53" s="442"/>
      <c r="N53" s="443"/>
      <c r="O53" s="447" t="s">
        <v>77</v>
      </c>
      <c r="P53" s="448"/>
      <c r="Q53" s="449"/>
      <c r="R53" s="100"/>
      <c r="S53" s="101"/>
      <c r="T53" s="101"/>
      <c r="U53" s="101"/>
      <c r="V53" s="101"/>
      <c r="W53" s="101"/>
      <c r="X53" s="102"/>
      <c r="Y53" s="100"/>
      <c r="Z53" s="101"/>
      <c r="AA53" s="101"/>
      <c r="AB53" s="101"/>
      <c r="AC53" s="101"/>
      <c r="AD53" s="101"/>
      <c r="AE53" s="102"/>
      <c r="AF53" s="100"/>
      <c r="AG53" s="101"/>
      <c r="AH53" s="101"/>
      <c r="AI53" s="101"/>
      <c r="AJ53" s="101"/>
      <c r="AK53" s="101"/>
      <c r="AL53" s="102"/>
      <c r="AM53" s="100"/>
      <c r="AN53" s="101"/>
      <c r="AO53" s="101"/>
      <c r="AP53" s="101"/>
      <c r="AQ53" s="101"/>
      <c r="AR53" s="101"/>
      <c r="AS53" s="102"/>
      <c r="AT53" s="100"/>
      <c r="AU53" s="101"/>
      <c r="AV53" s="101"/>
      <c r="AW53" s="450"/>
      <c r="AX53" s="451"/>
      <c r="AY53" s="452"/>
      <c r="AZ53" s="453"/>
      <c r="BA53" s="454"/>
      <c r="BB53" s="455"/>
      <c r="BC53" s="455"/>
      <c r="BD53" s="455"/>
      <c r="BE53" s="456"/>
    </row>
    <row r="54" spans="2:57" ht="20.25" customHeight="1" x14ac:dyDescent="0.45">
      <c r="B54" s="364"/>
      <c r="C54" s="460"/>
      <c r="D54" s="461"/>
      <c r="E54" s="462"/>
      <c r="F54" s="375"/>
      <c r="G54" s="315"/>
      <c r="H54" s="316"/>
      <c r="I54" s="316"/>
      <c r="J54" s="317"/>
      <c r="K54" s="379"/>
      <c r="L54" s="380"/>
      <c r="M54" s="380"/>
      <c r="N54" s="381"/>
      <c r="O54" s="422" t="s">
        <v>78</v>
      </c>
      <c r="P54" s="423"/>
      <c r="Q54" s="424"/>
      <c r="R54" s="103"/>
      <c r="S54" s="104"/>
      <c r="T54" s="104"/>
      <c r="U54" s="104"/>
      <c r="V54" s="104"/>
      <c r="W54" s="104"/>
      <c r="X54" s="105"/>
      <c r="Y54" s="103"/>
      <c r="Z54" s="104"/>
      <c r="AA54" s="104"/>
      <c r="AB54" s="104"/>
      <c r="AC54" s="104"/>
      <c r="AD54" s="104"/>
      <c r="AE54" s="105"/>
      <c r="AF54" s="103"/>
      <c r="AG54" s="104"/>
      <c r="AH54" s="104"/>
      <c r="AI54" s="104"/>
      <c r="AJ54" s="104"/>
      <c r="AK54" s="104"/>
      <c r="AL54" s="105"/>
      <c r="AM54" s="103"/>
      <c r="AN54" s="104"/>
      <c r="AO54" s="104"/>
      <c r="AP54" s="104"/>
      <c r="AQ54" s="104"/>
      <c r="AR54" s="104"/>
      <c r="AS54" s="105"/>
      <c r="AT54" s="103"/>
      <c r="AU54" s="104"/>
      <c r="AV54" s="104"/>
      <c r="AW54" s="425"/>
      <c r="AX54" s="426"/>
      <c r="AY54" s="427"/>
      <c r="AZ54" s="428"/>
      <c r="BA54" s="416"/>
      <c r="BB54" s="417"/>
      <c r="BC54" s="417"/>
      <c r="BD54" s="417"/>
      <c r="BE54" s="418"/>
    </row>
    <row r="55" spans="2:57" ht="20.25" customHeight="1" x14ac:dyDescent="0.45">
      <c r="B55" s="364"/>
      <c r="C55" s="463"/>
      <c r="D55" s="464"/>
      <c r="E55" s="465"/>
      <c r="F55" s="440"/>
      <c r="G55" s="315"/>
      <c r="H55" s="316"/>
      <c r="I55" s="316"/>
      <c r="J55" s="317"/>
      <c r="K55" s="444"/>
      <c r="L55" s="445"/>
      <c r="M55" s="445"/>
      <c r="N55" s="446"/>
      <c r="O55" s="429" t="s">
        <v>79</v>
      </c>
      <c r="P55" s="430"/>
      <c r="Q55" s="431"/>
      <c r="R55" s="106"/>
      <c r="S55" s="107"/>
      <c r="T55" s="107"/>
      <c r="U55" s="107"/>
      <c r="V55" s="107"/>
      <c r="W55" s="107"/>
      <c r="X55" s="108"/>
      <c r="Y55" s="106"/>
      <c r="Z55" s="107"/>
      <c r="AA55" s="107"/>
      <c r="AB55" s="107"/>
      <c r="AC55" s="107"/>
      <c r="AD55" s="107"/>
      <c r="AE55" s="108"/>
      <c r="AF55" s="106"/>
      <c r="AG55" s="107"/>
      <c r="AH55" s="107"/>
      <c r="AI55" s="107"/>
      <c r="AJ55" s="107"/>
      <c r="AK55" s="107"/>
      <c r="AL55" s="108"/>
      <c r="AM55" s="106"/>
      <c r="AN55" s="107"/>
      <c r="AO55" s="107"/>
      <c r="AP55" s="107"/>
      <c r="AQ55" s="107"/>
      <c r="AR55" s="107"/>
      <c r="AS55" s="108"/>
      <c r="AT55" s="106"/>
      <c r="AU55" s="107"/>
      <c r="AV55" s="107"/>
      <c r="AW55" s="432"/>
      <c r="AX55" s="433"/>
      <c r="AY55" s="434"/>
      <c r="AZ55" s="435"/>
      <c r="BA55" s="419"/>
      <c r="BB55" s="420"/>
      <c r="BC55" s="420"/>
      <c r="BD55" s="420"/>
      <c r="BE55" s="421"/>
    </row>
    <row r="56" spans="2:57" ht="20.25" customHeight="1" x14ac:dyDescent="0.45">
      <c r="B56" s="364">
        <f>B53+1</f>
        <v>13</v>
      </c>
      <c r="C56" s="457"/>
      <c r="D56" s="458"/>
      <c r="E56" s="459"/>
      <c r="F56" s="439"/>
      <c r="G56" s="315"/>
      <c r="H56" s="316"/>
      <c r="I56" s="316"/>
      <c r="J56" s="317"/>
      <c r="K56" s="441"/>
      <c r="L56" s="442"/>
      <c r="M56" s="442"/>
      <c r="N56" s="443"/>
      <c r="O56" s="447" t="s">
        <v>77</v>
      </c>
      <c r="P56" s="448"/>
      <c r="Q56" s="449"/>
      <c r="R56" s="100"/>
      <c r="S56" s="101"/>
      <c r="T56" s="101"/>
      <c r="U56" s="101"/>
      <c r="V56" s="101"/>
      <c r="W56" s="101"/>
      <c r="X56" s="102"/>
      <c r="Y56" s="100"/>
      <c r="Z56" s="101"/>
      <c r="AA56" s="101"/>
      <c r="AB56" s="101"/>
      <c r="AC56" s="101"/>
      <c r="AD56" s="101"/>
      <c r="AE56" s="102"/>
      <c r="AF56" s="100"/>
      <c r="AG56" s="101"/>
      <c r="AH56" s="101"/>
      <c r="AI56" s="101"/>
      <c r="AJ56" s="101"/>
      <c r="AK56" s="101"/>
      <c r="AL56" s="102"/>
      <c r="AM56" s="100"/>
      <c r="AN56" s="101"/>
      <c r="AO56" s="101"/>
      <c r="AP56" s="101"/>
      <c r="AQ56" s="101"/>
      <c r="AR56" s="101"/>
      <c r="AS56" s="102"/>
      <c r="AT56" s="100"/>
      <c r="AU56" s="101"/>
      <c r="AV56" s="101"/>
      <c r="AW56" s="450"/>
      <c r="AX56" s="451"/>
      <c r="AY56" s="452"/>
      <c r="AZ56" s="453"/>
      <c r="BA56" s="454"/>
      <c r="BB56" s="455"/>
      <c r="BC56" s="455"/>
      <c r="BD56" s="455"/>
      <c r="BE56" s="456"/>
    </row>
    <row r="57" spans="2:57" ht="20.25" customHeight="1" x14ac:dyDescent="0.45">
      <c r="B57" s="364"/>
      <c r="C57" s="460"/>
      <c r="D57" s="461"/>
      <c r="E57" s="462"/>
      <c r="F57" s="375"/>
      <c r="G57" s="315"/>
      <c r="H57" s="316"/>
      <c r="I57" s="316"/>
      <c r="J57" s="317"/>
      <c r="K57" s="379"/>
      <c r="L57" s="380"/>
      <c r="M57" s="380"/>
      <c r="N57" s="381"/>
      <c r="O57" s="422" t="s">
        <v>78</v>
      </c>
      <c r="P57" s="423"/>
      <c r="Q57" s="424"/>
      <c r="R57" s="103"/>
      <c r="S57" s="104"/>
      <c r="T57" s="104"/>
      <c r="U57" s="104"/>
      <c r="V57" s="104"/>
      <c r="W57" s="104"/>
      <c r="X57" s="105"/>
      <c r="Y57" s="103"/>
      <c r="Z57" s="104"/>
      <c r="AA57" s="104"/>
      <c r="AB57" s="104"/>
      <c r="AC57" s="104"/>
      <c r="AD57" s="104"/>
      <c r="AE57" s="105"/>
      <c r="AF57" s="103"/>
      <c r="AG57" s="104"/>
      <c r="AH57" s="104"/>
      <c r="AI57" s="104"/>
      <c r="AJ57" s="104"/>
      <c r="AK57" s="104"/>
      <c r="AL57" s="105"/>
      <c r="AM57" s="103"/>
      <c r="AN57" s="104"/>
      <c r="AO57" s="104"/>
      <c r="AP57" s="104"/>
      <c r="AQ57" s="104"/>
      <c r="AR57" s="104"/>
      <c r="AS57" s="105"/>
      <c r="AT57" s="103"/>
      <c r="AU57" s="104"/>
      <c r="AV57" s="104"/>
      <c r="AW57" s="425"/>
      <c r="AX57" s="426"/>
      <c r="AY57" s="427"/>
      <c r="AZ57" s="428"/>
      <c r="BA57" s="416"/>
      <c r="BB57" s="417"/>
      <c r="BC57" s="417"/>
      <c r="BD57" s="417"/>
      <c r="BE57" s="418"/>
    </row>
    <row r="58" spans="2:57" ht="20.25" customHeight="1" x14ac:dyDescent="0.45">
      <c r="B58" s="364"/>
      <c r="C58" s="463"/>
      <c r="D58" s="464"/>
      <c r="E58" s="465"/>
      <c r="F58" s="440"/>
      <c r="G58" s="315"/>
      <c r="H58" s="316"/>
      <c r="I58" s="316"/>
      <c r="J58" s="317"/>
      <c r="K58" s="444"/>
      <c r="L58" s="445"/>
      <c r="M58" s="445"/>
      <c r="N58" s="446"/>
      <c r="O58" s="429" t="s">
        <v>79</v>
      </c>
      <c r="P58" s="430"/>
      <c r="Q58" s="431"/>
      <c r="R58" s="106"/>
      <c r="S58" s="107"/>
      <c r="T58" s="107"/>
      <c r="U58" s="107"/>
      <c r="V58" s="107"/>
      <c r="W58" s="107"/>
      <c r="X58" s="108"/>
      <c r="Y58" s="106"/>
      <c r="Z58" s="107"/>
      <c r="AA58" s="107"/>
      <c r="AB58" s="107"/>
      <c r="AC58" s="107"/>
      <c r="AD58" s="107"/>
      <c r="AE58" s="108"/>
      <c r="AF58" s="106"/>
      <c r="AG58" s="107"/>
      <c r="AH58" s="107"/>
      <c r="AI58" s="107"/>
      <c r="AJ58" s="107"/>
      <c r="AK58" s="107"/>
      <c r="AL58" s="108"/>
      <c r="AM58" s="106"/>
      <c r="AN58" s="107"/>
      <c r="AO58" s="107"/>
      <c r="AP58" s="107"/>
      <c r="AQ58" s="107"/>
      <c r="AR58" s="107"/>
      <c r="AS58" s="108"/>
      <c r="AT58" s="106"/>
      <c r="AU58" s="107"/>
      <c r="AV58" s="107"/>
      <c r="AW58" s="432"/>
      <c r="AX58" s="433"/>
      <c r="AY58" s="434"/>
      <c r="AZ58" s="435"/>
      <c r="BA58" s="419"/>
      <c r="BB58" s="420"/>
      <c r="BC58" s="420"/>
      <c r="BD58" s="420"/>
      <c r="BE58" s="421"/>
    </row>
    <row r="59" spans="2:57" ht="20.25" customHeight="1" x14ac:dyDescent="0.45">
      <c r="B59" s="364">
        <f>B56+1</f>
        <v>14</v>
      </c>
      <c r="C59" s="457"/>
      <c r="D59" s="458"/>
      <c r="E59" s="459"/>
      <c r="F59" s="439"/>
      <c r="G59" s="315"/>
      <c r="H59" s="316"/>
      <c r="I59" s="316"/>
      <c r="J59" s="317"/>
      <c r="K59" s="441"/>
      <c r="L59" s="442"/>
      <c r="M59" s="442"/>
      <c r="N59" s="443"/>
      <c r="O59" s="447" t="s">
        <v>77</v>
      </c>
      <c r="P59" s="448"/>
      <c r="Q59" s="449"/>
      <c r="R59" s="100"/>
      <c r="S59" s="101"/>
      <c r="T59" s="101"/>
      <c r="U59" s="101"/>
      <c r="V59" s="101"/>
      <c r="W59" s="101"/>
      <c r="X59" s="102"/>
      <c r="Y59" s="100"/>
      <c r="Z59" s="101"/>
      <c r="AA59" s="101"/>
      <c r="AB59" s="101"/>
      <c r="AC59" s="101"/>
      <c r="AD59" s="101"/>
      <c r="AE59" s="102"/>
      <c r="AF59" s="100"/>
      <c r="AG59" s="101"/>
      <c r="AH59" s="101"/>
      <c r="AI59" s="101"/>
      <c r="AJ59" s="101"/>
      <c r="AK59" s="101"/>
      <c r="AL59" s="102"/>
      <c r="AM59" s="100"/>
      <c r="AN59" s="101"/>
      <c r="AO59" s="101"/>
      <c r="AP59" s="101"/>
      <c r="AQ59" s="101"/>
      <c r="AR59" s="101"/>
      <c r="AS59" s="102"/>
      <c r="AT59" s="100"/>
      <c r="AU59" s="101"/>
      <c r="AV59" s="101"/>
      <c r="AW59" s="450"/>
      <c r="AX59" s="451"/>
      <c r="AY59" s="452"/>
      <c r="AZ59" s="453"/>
      <c r="BA59" s="454"/>
      <c r="BB59" s="455"/>
      <c r="BC59" s="455"/>
      <c r="BD59" s="455"/>
      <c r="BE59" s="456"/>
    </row>
    <row r="60" spans="2:57" ht="20.25" customHeight="1" x14ac:dyDescent="0.45">
      <c r="B60" s="364"/>
      <c r="C60" s="460"/>
      <c r="D60" s="461"/>
      <c r="E60" s="462"/>
      <c r="F60" s="375"/>
      <c r="G60" s="315"/>
      <c r="H60" s="316"/>
      <c r="I60" s="316"/>
      <c r="J60" s="317"/>
      <c r="K60" s="379"/>
      <c r="L60" s="380"/>
      <c r="M60" s="380"/>
      <c r="N60" s="381"/>
      <c r="O60" s="422" t="s">
        <v>78</v>
      </c>
      <c r="P60" s="423"/>
      <c r="Q60" s="424"/>
      <c r="R60" s="103"/>
      <c r="S60" s="104"/>
      <c r="T60" s="104"/>
      <c r="U60" s="104"/>
      <c r="V60" s="104"/>
      <c r="W60" s="104"/>
      <c r="X60" s="105"/>
      <c r="Y60" s="103"/>
      <c r="Z60" s="104"/>
      <c r="AA60" s="104"/>
      <c r="AB60" s="104"/>
      <c r="AC60" s="104"/>
      <c r="AD60" s="104"/>
      <c r="AE60" s="105"/>
      <c r="AF60" s="103"/>
      <c r="AG60" s="104"/>
      <c r="AH60" s="104"/>
      <c r="AI60" s="104"/>
      <c r="AJ60" s="104"/>
      <c r="AK60" s="104"/>
      <c r="AL60" s="105"/>
      <c r="AM60" s="103"/>
      <c r="AN60" s="104"/>
      <c r="AO60" s="104"/>
      <c r="AP60" s="104"/>
      <c r="AQ60" s="104"/>
      <c r="AR60" s="104"/>
      <c r="AS60" s="105"/>
      <c r="AT60" s="103"/>
      <c r="AU60" s="104"/>
      <c r="AV60" s="104"/>
      <c r="AW60" s="425"/>
      <c r="AX60" s="426"/>
      <c r="AY60" s="427"/>
      <c r="AZ60" s="428"/>
      <c r="BA60" s="416"/>
      <c r="BB60" s="417"/>
      <c r="BC60" s="417"/>
      <c r="BD60" s="417"/>
      <c r="BE60" s="418"/>
    </row>
    <row r="61" spans="2:57" ht="20.25" customHeight="1" x14ac:dyDescent="0.45">
      <c r="B61" s="364"/>
      <c r="C61" s="463"/>
      <c r="D61" s="464"/>
      <c r="E61" s="465"/>
      <c r="F61" s="440"/>
      <c r="G61" s="315"/>
      <c r="H61" s="316"/>
      <c r="I61" s="316"/>
      <c r="J61" s="317"/>
      <c r="K61" s="444"/>
      <c r="L61" s="445"/>
      <c r="M61" s="445"/>
      <c r="N61" s="446"/>
      <c r="O61" s="429" t="s">
        <v>79</v>
      </c>
      <c r="P61" s="430"/>
      <c r="Q61" s="431"/>
      <c r="R61" s="106"/>
      <c r="S61" s="107"/>
      <c r="T61" s="107"/>
      <c r="U61" s="107"/>
      <c r="V61" s="107"/>
      <c r="W61" s="107"/>
      <c r="X61" s="108"/>
      <c r="Y61" s="106"/>
      <c r="Z61" s="107"/>
      <c r="AA61" s="107"/>
      <c r="AB61" s="107"/>
      <c r="AC61" s="107"/>
      <c r="AD61" s="107"/>
      <c r="AE61" s="108"/>
      <c r="AF61" s="106"/>
      <c r="AG61" s="107"/>
      <c r="AH61" s="107"/>
      <c r="AI61" s="107"/>
      <c r="AJ61" s="107"/>
      <c r="AK61" s="107"/>
      <c r="AL61" s="108"/>
      <c r="AM61" s="106"/>
      <c r="AN61" s="107"/>
      <c r="AO61" s="107"/>
      <c r="AP61" s="107"/>
      <c r="AQ61" s="107"/>
      <c r="AR61" s="107"/>
      <c r="AS61" s="108"/>
      <c r="AT61" s="106"/>
      <c r="AU61" s="107"/>
      <c r="AV61" s="107"/>
      <c r="AW61" s="432"/>
      <c r="AX61" s="433"/>
      <c r="AY61" s="434"/>
      <c r="AZ61" s="435"/>
      <c r="BA61" s="419"/>
      <c r="BB61" s="420"/>
      <c r="BC61" s="420"/>
      <c r="BD61" s="420"/>
      <c r="BE61" s="421"/>
    </row>
    <row r="62" spans="2:57" ht="20.25" customHeight="1" x14ac:dyDescent="0.45">
      <c r="B62" s="364">
        <f>B59+1</f>
        <v>15</v>
      </c>
      <c r="C62" s="457"/>
      <c r="D62" s="458"/>
      <c r="E62" s="459"/>
      <c r="F62" s="439"/>
      <c r="G62" s="315"/>
      <c r="H62" s="316"/>
      <c r="I62" s="316"/>
      <c r="J62" s="317"/>
      <c r="K62" s="441"/>
      <c r="L62" s="442"/>
      <c r="M62" s="442"/>
      <c r="N62" s="443"/>
      <c r="O62" s="447" t="s">
        <v>77</v>
      </c>
      <c r="P62" s="448"/>
      <c r="Q62" s="449"/>
      <c r="R62" s="100"/>
      <c r="S62" s="101"/>
      <c r="T62" s="101"/>
      <c r="U62" s="101"/>
      <c r="V62" s="101"/>
      <c r="W62" s="101"/>
      <c r="X62" s="102"/>
      <c r="Y62" s="100"/>
      <c r="Z62" s="101"/>
      <c r="AA62" s="101"/>
      <c r="AB62" s="101"/>
      <c r="AC62" s="101"/>
      <c r="AD62" s="101"/>
      <c r="AE62" s="102"/>
      <c r="AF62" s="100"/>
      <c r="AG62" s="101"/>
      <c r="AH62" s="101"/>
      <c r="AI62" s="101"/>
      <c r="AJ62" s="101"/>
      <c r="AK62" s="101"/>
      <c r="AL62" s="102"/>
      <c r="AM62" s="100"/>
      <c r="AN62" s="101"/>
      <c r="AO62" s="101"/>
      <c r="AP62" s="101"/>
      <c r="AQ62" s="101"/>
      <c r="AR62" s="101"/>
      <c r="AS62" s="102"/>
      <c r="AT62" s="100"/>
      <c r="AU62" s="101"/>
      <c r="AV62" s="101"/>
      <c r="AW62" s="450"/>
      <c r="AX62" s="451"/>
      <c r="AY62" s="452"/>
      <c r="AZ62" s="453"/>
      <c r="BA62" s="454"/>
      <c r="BB62" s="455"/>
      <c r="BC62" s="455"/>
      <c r="BD62" s="455"/>
      <c r="BE62" s="456"/>
    </row>
    <row r="63" spans="2:57" ht="20.25" customHeight="1" x14ac:dyDescent="0.45">
      <c r="B63" s="364"/>
      <c r="C63" s="460"/>
      <c r="D63" s="461"/>
      <c r="E63" s="462"/>
      <c r="F63" s="375"/>
      <c r="G63" s="315"/>
      <c r="H63" s="316"/>
      <c r="I63" s="316"/>
      <c r="J63" s="317"/>
      <c r="K63" s="379"/>
      <c r="L63" s="380"/>
      <c r="M63" s="380"/>
      <c r="N63" s="381"/>
      <c r="O63" s="422" t="s">
        <v>78</v>
      </c>
      <c r="P63" s="423"/>
      <c r="Q63" s="424"/>
      <c r="R63" s="103"/>
      <c r="S63" s="104"/>
      <c r="T63" s="104"/>
      <c r="U63" s="104"/>
      <c r="V63" s="104"/>
      <c r="W63" s="104"/>
      <c r="X63" s="105"/>
      <c r="Y63" s="103"/>
      <c r="Z63" s="104"/>
      <c r="AA63" s="104"/>
      <c r="AB63" s="104"/>
      <c r="AC63" s="104"/>
      <c r="AD63" s="104"/>
      <c r="AE63" s="105"/>
      <c r="AF63" s="103"/>
      <c r="AG63" s="104"/>
      <c r="AH63" s="104"/>
      <c r="AI63" s="104"/>
      <c r="AJ63" s="104"/>
      <c r="AK63" s="104"/>
      <c r="AL63" s="105"/>
      <c r="AM63" s="103"/>
      <c r="AN63" s="104"/>
      <c r="AO63" s="104"/>
      <c r="AP63" s="104"/>
      <c r="AQ63" s="104"/>
      <c r="AR63" s="104"/>
      <c r="AS63" s="105"/>
      <c r="AT63" s="103"/>
      <c r="AU63" s="104"/>
      <c r="AV63" s="104"/>
      <c r="AW63" s="425"/>
      <c r="AX63" s="426"/>
      <c r="AY63" s="427"/>
      <c r="AZ63" s="428"/>
      <c r="BA63" s="416"/>
      <c r="BB63" s="417"/>
      <c r="BC63" s="417"/>
      <c r="BD63" s="417"/>
      <c r="BE63" s="418"/>
    </row>
    <row r="64" spans="2:57" ht="20.25" customHeight="1" x14ac:dyDescent="0.45">
      <c r="B64" s="364"/>
      <c r="C64" s="463"/>
      <c r="D64" s="464"/>
      <c r="E64" s="465"/>
      <c r="F64" s="440"/>
      <c r="G64" s="315"/>
      <c r="H64" s="316"/>
      <c r="I64" s="316"/>
      <c r="J64" s="317"/>
      <c r="K64" s="444"/>
      <c r="L64" s="445"/>
      <c r="M64" s="445"/>
      <c r="N64" s="446"/>
      <c r="O64" s="429" t="s">
        <v>79</v>
      </c>
      <c r="P64" s="430"/>
      <c r="Q64" s="431"/>
      <c r="R64" s="106"/>
      <c r="S64" s="107"/>
      <c r="T64" s="107"/>
      <c r="U64" s="107"/>
      <c r="V64" s="107"/>
      <c r="W64" s="107"/>
      <c r="X64" s="108"/>
      <c r="Y64" s="106"/>
      <c r="Z64" s="107"/>
      <c r="AA64" s="107"/>
      <c r="AB64" s="107"/>
      <c r="AC64" s="107"/>
      <c r="AD64" s="107"/>
      <c r="AE64" s="108"/>
      <c r="AF64" s="106"/>
      <c r="AG64" s="107"/>
      <c r="AH64" s="107"/>
      <c r="AI64" s="107"/>
      <c r="AJ64" s="107"/>
      <c r="AK64" s="107"/>
      <c r="AL64" s="108"/>
      <c r="AM64" s="106"/>
      <c r="AN64" s="107"/>
      <c r="AO64" s="107"/>
      <c r="AP64" s="107"/>
      <c r="AQ64" s="107"/>
      <c r="AR64" s="107"/>
      <c r="AS64" s="108"/>
      <c r="AT64" s="106"/>
      <c r="AU64" s="107"/>
      <c r="AV64" s="107"/>
      <c r="AW64" s="432"/>
      <c r="AX64" s="433"/>
      <c r="AY64" s="434"/>
      <c r="AZ64" s="435"/>
      <c r="BA64" s="419"/>
      <c r="BB64" s="420"/>
      <c r="BC64" s="420"/>
      <c r="BD64" s="420"/>
      <c r="BE64" s="421"/>
    </row>
    <row r="65" spans="2:72" ht="20.25" customHeight="1" x14ac:dyDescent="0.45">
      <c r="B65" s="364">
        <f>B62+1</f>
        <v>16</v>
      </c>
      <c r="C65" s="457"/>
      <c r="D65" s="458"/>
      <c r="E65" s="459"/>
      <c r="F65" s="439"/>
      <c r="G65" s="315"/>
      <c r="H65" s="316"/>
      <c r="I65" s="316"/>
      <c r="J65" s="317"/>
      <c r="K65" s="441"/>
      <c r="L65" s="442"/>
      <c r="M65" s="442"/>
      <c r="N65" s="443"/>
      <c r="O65" s="447" t="s">
        <v>77</v>
      </c>
      <c r="P65" s="448"/>
      <c r="Q65" s="449"/>
      <c r="R65" s="100"/>
      <c r="S65" s="101"/>
      <c r="T65" s="101"/>
      <c r="U65" s="101"/>
      <c r="V65" s="101"/>
      <c r="W65" s="101"/>
      <c r="X65" s="102"/>
      <c r="Y65" s="100"/>
      <c r="Z65" s="101"/>
      <c r="AA65" s="101"/>
      <c r="AB65" s="101"/>
      <c r="AC65" s="101"/>
      <c r="AD65" s="101"/>
      <c r="AE65" s="102"/>
      <c r="AF65" s="100"/>
      <c r="AG65" s="101"/>
      <c r="AH65" s="101"/>
      <c r="AI65" s="101"/>
      <c r="AJ65" s="101"/>
      <c r="AK65" s="101"/>
      <c r="AL65" s="102"/>
      <c r="AM65" s="100"/>
      <c r="AN65" s="101"/>
      <c r="AO65" s="101"/>
      <c r="AP65" s="101"/>
      <c r="AQ65" s="101"/>
      <c r="AR65" s="101"/>
      <c r="AS65" s="102"/>
      <c r="AT65" s="100"/>
      <c r="AU65" s="101"/>
      <c r="AV65" s="101"/>
      <c r="AW65" s="450"/>
      <c r="AX65" s="451"/>
      <c r="AY65" s="452"/>
      <c r="AZ65" s="453"/>
      <c r="BA65" s="454"/>
      <c r="BB65" s="455"/>
      <c r="BC65" s="455"/>
      <c r="BD65" s="455"/>
      <c r="BE65" s="456"/>
    </row>
    <row r="66" spans="2:72" ht="20.25" customHeight="1" x14ac:dyDescent="0.45">
      <c r="B66" s="364"/>
      <c r="C66" s="460"/>
      <c r="D66" s="461"/>
      <c r="E66" s="462"/>
      <c r="F66" s="375"/>
      <c r="G66" s="315"/>
      <c r="H66" s="316"/>
      <c r="I66" s="316"/>
      <c r="J66" s="317"/>
      <c r="K66" s="379"/>
      <c r="L66" s="380"/>
      <c r="M66" s="380"/>
      <c r="N66" s="381"/>
      <c r="O66" s="422" t="s">
        <v>78</v>
      </c>
      <c r="P66" s="423"/>
      <c r="Q66" s="424"/>
      <c r="R66" s="103"/>
      <c r="S66" s="104"/>
      <c r="T66" s="104"/>
      <c r="U66" s="104"/>
      <c r="V66" s="104"/>
      <c r="W66" s="104"/>
      <c r="X66" s="105"/>
      <c r="Y66" s="103"/>
      <c r="Z66" s="104"/>
      <c r="AA66" s="104"/>
      <c r="AB66" s="104"/>
      <c r="AC66" s="104"/>
      <c r="AD66" s="104"/>
      <c r="AE66" s="105"/>
      <c r="AF66" s="103"/>
      <c r="AG66" s="104"/>
      <c r="AH66" s="104"/>
      <c r="AI66" s="104"/>
      <c r="AJ66" s="104"/>
      <c r="AK66" s="104"/>
      <c r="AL66" s="105"/>
      <c r="AM66" s="103"/>
      <c r="AN66" s="104"/>
      <c r="AO66" s="104"/>
      <c r="AP66" s="104"/>
      <c r="AQ66" s="104"/>
      <c r="AR66" s="104"/>
      <c r="AS66" s="105"/>
      <c r="AT66" s="103"/>
      <c r="AU66" s="104"/>
      <c r="AV66" s="104"/>
      <c r="AW66" s="425"/>
      <c r="AX66" s="426"/>
      <c r="AY66" s="427"/>
      <c r="AZ66" s="428"/>
      <c r="BA66" s="416"/>
      <c r="BB66" s="417"/>
      <c r="BC66" s="417"/>
      <c r="BD66" s="417"/>
      <c r="BE66" s="418"/>
    </row>
    <row r="67" spans="2:72" ht="20.25" customHeight="1" x14ac:dyDescent="0.45">
      <c r="B67" s="364"/>
      <c r="C67" s="463"/>
      <c r="D67" s="464"/>
      <c r="E67" s="465"/>
      <c r="F67" s="440"/>
      <c r="G67" s="315"/>
      <c r="H67" s="316"/>
      <c r="I67" s="316"/>
      <c r="J67" s="317"/>
      <c r="K67" s="444"/>
      <c r="L67" s="445"/>
      <c r="M67" s="445"/>
      <c r="N67" s="446"/>
      <c r="O67" s="429" t="s">
        <v>79</v>
      </c>
      <c r="P67" s="430"/>
      <c r="Q67" s="431"/>
      <c r="R67" s="106"/>
      <c r="S67" s="107"/>
      <c r="T67" s="107"/>
      <c r="U67" s="107"/>
      <c r="V67" s="107"/>
      <c r="W67" s="107"/>
      <c r="X67" s="108"/>
      <c r="Y67" s="106"/>
      <c r="Z67" s="107"/>
      <c r="AA67" s="107"/>
      <c r="AB67" s="107"/>
      <c r="AC67" s="107"/>
      <c r="AD67" s="107"/>
      <c r="AE67" s="108"/>
      <c r="AF67" s="106"/>
      <c r="AG67" s="107"/>
      <c r="AH67" s="107"/>
      <c r="AI67" s="107"/>
      <c r="AJ67" s="107"/>
      <c r="AK67" s="107"/>
      <c r="AL67" s="108"/>
      <c r="AM67" s="106"/>
      <c r="AN67" s="107"/>
      <c r="AO67" s="107"/>
      <c r="AP67" s="107"/>
      <c r="AQ67" s="107"/>
      <c r="AR67" s="107"/>
      <c r="AS67" s="108"/>
      <c r="AT67" s="106"/>
      <c r="AU67" s="107"/>
      <c r="AV67" s="107"/>
      <c r="AW67" s="432"/>
      <c r="AX67" s="433"/>
      <c r="AY67" s="434"/>
      <c r="AZ67" s="435"/>
      <c r="BA67" s="419"/>
      <c r="BB67" s="420"/>
      <c r="BC67" s="420"/>
      <c r="BD67" s="420"/>
      <c r="BE67" s="421"/>
    </row>
    <row r="68" spans="2:72" ht="20.25" customHeight="1" x14ac:dyDescent="0.45">
      <c r="B68" s="364">
        <f>B65+1</f>
        <v>17</v>
      </c>
      <c r="C68" s="457"/>
      <c r="D68" s="458"/>
      <c r="E68" s="459"/>
      <c r="F68" s="439"/>
      <c r="G68" s="315"/>
      <c r="H68" s="316"/>
      <c r="I68" s="316"/>
      <c r="J68" s="317"/>
      <c r="K68" s="441"/>
      <c r="L68" s="442"/>
      <c r="M68" s="442"/>
      <c r="N68" s="443"/>
      <c r="O68" s="447" t="s">
        <v>77</v>
      </c>
      <c r="P68" s="448"/>
      <c r="Q68" s="449"/>
      <c r="R68" s="100"/>
      <c r="S68" s="101"/>
      <c r="T68" s="101"/>
      <c r="U68" s="101"/>
      <c r="V68" s="101"/>
      <c r="W68" s="101"/>
      <c r="X68" s="102"/>
      <c r="Y68" s="100"/>
      <c r="Z68" s="101"/>
      <c r="AA68" s="101"/>
      <c r="AB68" s="101"/>
      <c r="AC68" s="101"/>
      <c r="AD68" s="101"/>
      <c r="AE68" s="102"/>
      <c r="AF68" s="100"/>
      <c r="AG68" s="101"/>
      <c r="AH68" s="101"/>
      <c r="AI68" s="101"/>
      <c r="AJ68" s="101"/>
      <c r="AK68" s="101"/>
      <c r="AL68" s="102"/>
      <c r="AM68" s="100"/>
      <c r="AN68" s="101"/>
      <c r="AO68" s="101"/>
      <c r="AP68" s="101"/>
      <c r="AQ68" s="101"/>
      <c r="AR68" s="101"/>
      <c r="AS68" s="102"/>
      <c r="AT68" s="100"/>
      <c r="AU68" s="101"/>
      <c r="AV68" s="101"/>
      <c r="AW68" s="450"/>
      <c r="AX68" s="451"/>
      <c r="AY68" s="452"/>
      <c r="AZ68" s="453"/>
      <c r="BA68" s="454"/>
      <c r="BB68" s="455"/>
      <c r="BC68" s="455"/>
      <c r="BD68" s="455"/>
      <c r="BE68" s="456"/>
    </row>
    <row r="69" spans="2:72" ht="20.25" customHeight="1" x14ac:dyDescent="0.45">
      <c r="B69" s="364"/>
      <c r="C69" s="460"/>
      <c r="D69" s="461"/>
      <c r="E69" s="462"/>
      <c r="F69" s="375"/>
      <c r="G69" s="315"/>
      <c r="H69" s="316"/>
      <c r="I69" s="316"/>
      <c r="J69" s="317"/>
      <c r="K69" s="379"/>
      <c r="L69" s="380"/>
      <c r="M69" s="380"/>
      <c r="N69" s="381"/>
      <c r="O69" s="422" t="s">
        <v>78</v>
      </c>
      <c r="P69" s="423"/>
      <c r="Q69" s="424"/>
      <c r="R69" s="103"/>
      <c r="S69" s="104"/>
      <c r="T69" s="104"/>
      <c r="U69" s="104"/>
      <c r="V69" s="104"/>
      <c r="W69" s="104"/>
      <c r="X69" s="105"/>
      <c r="Y69" s="103"/>
      <c r="Z69" s="104"/>
      <c r="AA69" s="104"/>
      <c r="AB69" s="104"/>
      <c r="AC69" s="104"/>
      <c r="AD69" s="104"/>
      <c r="AE69" s="105"/>
      <c r="AF69" s="103"/>
      <c r="AG69" s="104"/>
      <c r="AH69" s="104"/>
      <c r="AI69" s="104"/>
      <c r="AJ69" s="104"/>
      <c r="AK69" s="104"/>
      <c r="AL69" s="105"/>
      <c r="AM69" s="103"/>
      <c r="AN69" s="104"/>
      <c r="AO69" s="104"/>
      <c r="AP69" s="104"/>
      <c r="AQ69" s="104"/>
      <c r="AR69" s="104"/>
      <c r="AS69" s="105"/>
      <c r="AT69" s="103"/>
      <c r="AU69" s="104"/>
      <c r="AV69" s="104"/>
      <c r="AW69" s="425"/>
      <c r="AX69" s="426"/>
      <c r="AY69" s="427"/>
      <c r="AZ69" s="428"/>
      <c r="BA69" s="416"/>
      <c r="BB69" s="417"/>
      <c r="BC69" s="417"/>
      <c r="BD69" s="417"/>
      <c r="BE69" s="418"/>
    </row>
    <row r="70" spans="2:72" ht="20.25" customHeight="1" thickBot="1" x14ac:dyDescent="0.5">
      <c r="B70" s="364"/>
      <c r="C70" s="463"/>
      <c r="D70" s="464"/>
      <c r="E70" s="465"/>
      <c r="F70" s="440"/>
      <c r="G70" s="315"/>
      <c r="H70" s="316"/>
      <c r="I70" s="316"/>
      <c r="J70" s="317"/>
      <c r="K70" s="444"/>
      <c r="L70" s="445"/>
      <c r="M70" s="445"/>
      <c r="N70" s="446"/>
      <c r="O70" s="429" t="s">
        <v>79</v>
      </c>
      <c r="P70" s="430"/>
      <c r="Q70" s="431"/>
      <c r="R70" s="106"/>
      <c r="S70" s="107"/>
      <c r="T70" s="107"/>
      <c r="U70" s="107"/>
      <c r="V70" s="107"/>
      <c r="W70" s="107"/>
      <c r="X70" s="108"/>
      <c r="Y70" s="106"/>
      <c r="Z70" s="107"/>
      <c r="AA70" s="107"/>
      <c r="AB70" s="107"/>
      <c r="AC70" s="107"/>
      <c r="AD70" s="107"/>
      <c r="AE70" s="108"/>
      <c r="AF70" s="106"/>
      <c r="AG70" s="107"/>
      <c r="AH70" s="107"/>
      <c r="AI70" s="107"/>
      <c r="AJ70" s="107"/>
      <c r="AK70" s="107"/>
      <c r="AL70" s="108"/>
      <c r="AM70" s="106"/>
      <c r="AN70" s="107"/>
      <c r="AO70" s="107"/>
      <c r="AP70" s="107"/>
      <c r="AQ70" s="107"/>
      <c r="AR70" s="107"/>
      <c r="AS70" s="108"/>
      <c r="AT70" s="106"/>
      <c r="AU70" s="107"/>
      <c r="AV70" s="107"/>
      <c r="AW70" s="432"/>
      <c r="AX70" s="433"/>
      <c r="AY70" s="434"/>
      <c r="AZ70" s="435"/>
      <c r="BA70" s="419"/>
      <c r="BB70" s="420"/>
      <c r="BC70" s="420"/>
      <c r="BD70" s="420"/>
      <c r="BE70" s="421"/>
    </row>
    <row r="71" spans="2:72" s="6" customFormat="1" ht="6" customHeight="1" thickBot="1" x14ac:dyDescent="0.5">
      <c r="B71" s="88"/>
      <c r="C71" s="89"/>
      <c r="D71" s="89"/>
      <c r="E71" s="89"/>
      <c r="F71" s="90"/>
      <c r="G71" s="91"/>
      <c r="H71" s="91"/>
      <c r="I71" s="91"/>
      <c r="J71" s="91"/>
      <c r="K71" s="90"/>
      <c r="L71" s="90"/>
      <c r="M71" s="90"/>
      <c r="N71" s="90"/>
      <c r="O71" s="92"/>
      <c r="P71" s="92"/>
      <c r="Q71" s="92"/>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3"/>
      <c r="AX71" s="93"/>
      <c r="AY71" s="93"/>
      <c r="AZ71" s="93"/>
      <c r="BA71" s="90"/>
      <c r="BB71" s="90"/>
      <c r="BC71" s="90"/>
      <c r="BD71" s="90"/>
      <c r="BE71" s="94"/>
    </row>
    <row r="72" spans="2:72" ht="20.25" customHeight="1" x14ac:dyDescent="0.45">
      <c r="B72" s="95"/>
      <c r="C72" s="96"/>
      <c r="D72" s="96"/>
      <c r="E72" s="96"/>
      <c r="F72" s="472" t="s">
        <v>80</v>
      </c>
      <c r="G72" s="472"/>
      <c r="H72" s="472"/>
      <c r="I72" s="472"/>
      <c r="J72" s="472"/>
      <c r="K72" s="472"/>
      <c r="L72" s="472"/>
      <c r="M72" s="472"/>
      <c r="N72" s="472"/>
      <c r="O72" s="472"/>
      <c r="P72" s="472"/>
      <c r="Q72" s="473"/>
      <c r="R72" s="114"/>
      <c r="S72" s="115"/>
      <c r="T72" s="115"/>
      <c r="U72" s="115"/>
      <c r="V72" s="115"/>
      <c r="W72" s="115"/>
      <c r="X72" s="116"/>
      <c r="Y72" s="114"/>
      <c r="Z72" s="115"/>
      <c r="AA72" s="115"/>
      <c r="AB72" s="115"/>
      <c r="AC72" s="115"/>
      <c r="AD72" s="115"/>
      <c r="AE72" s="116"/>
      <c r="AF72" s="114"/>
      <c r="AG72" s="115"/>
      <c r="AH72" s="115"/>
      <c r="AI72" s="115"/>
      <c r="AJ72" s="115"/>
      <c r="AK72" s="115"/>
      <c r="AL72" s="116"/>
      <c r="AM72" s="114"/>
      <c r="AN72" s="115"/>
      <c r="AO72" s="115"/>
      <c r="AP72" s="115"/>
      <c r="AQ72" s="115"/>
      <c r="AR72" s="115"/>
      <c r="AS72" s="116"/>
      <c r="AT72" s="114"/>
      <c r="AU72" s="115"/>
      <c r="AV72" s="116"/>
      <c r="AW72" s="474"/>
      <c r="AX72" s="475"/>
      <c r="AY72" s="475"/>
      <c r="AZ72" s="476"/>
      <c r="BA72" s="466"/>
      <c r="BB72" s="467"/>
      <c r="BC72" s="467"/>
      <c r="BD72" s="467"/>
      <c r="BE72" s="468"/>
    </row>
    <row r="73" spans="2:72" ht="20.25" customHeight="1" thickBot="1" x14ac:dyDescent="0.5">
      <c r="B73" s="97"/>
      <c r="C73" s="98"/>
      <c r="D73" s="98"/>
      <c r="E73" s="98"/>
      <c r="F73" s="480" t="s">
        <v>81</v>
      </c>
      <c r="G73" s="480"/>
      <c r="H73" s="480"/>
      <c r="I73" s="480"/>
      <c r="J73" s="480"/>
      <c r="K73" s="480"/>
      <c r="L73" s="480"/>
      <c r="M73" s="480"/>
      <c r="N73" s="480"/>
      <c r="O73" s="480"/>
      <c r="P73" s="480"/>
      <c r="Q73" s="481"/>
      <c r="R73" s="117"/>
      <c r="S73" s="118"/>
      <c r="T73" s="118"/>
      <c r="U73" s="118"/>
      <c r="V73" s="118"/>
      <c r="W73" s="118"/>
      <c r="X73" s="119"/>
      <c r="Y73" s="117"/>
      <c r="Z73" s="118"/>
      <c r="AA73" s="118"/>
      <c r="AB73" s="118"/>
      <c r="AC73" s="118"/>
      <c r="AD73" s="118"/>
      <c r="AE73" s="119"/>
      <c r="AF73" s="117"/>
      <c r="AG73" s="118"/>
      <c r="AH73" s="118"/>
      <c r="AI73" s="118"/>
      <c r="AJ73" s="118"/>
      <c r="AK73" s="118"/>
      <c r="AL73" s="119"/>
      <c r="AM73" s="117"/>
      <c r="AN73" s="118"/>
      <c r="AO73" s="118"/>
      <c r="AP73" s="118"/>
      <c r="AQ73" s="118"/>
      <c r="AR73" s="118"/>
      <c r="AS73" s="119"/>
      <c r="AT73" s="117"/>
      <c r="AU73" s="118"/>
      <c r="AV73" s="119"/>
      <c r="AW73" s="477"/>
      <c r="AX73" s="478"/>
      <c r="AY73" s="478"/>
      <c r="AZ73" s="479"/>
      <c r="BA73" s="469"/>
      <c r="BB73" s="470"/>
      <c r="BC73" s="470"/>
      <c r="BD73" s="470"/>
      <c r="BE73" s="471"/>
    </row>
    <row r="74" spans="2:72" ht="13.5" customHeight="1" x14ac:dyDescent="0.45">
      <c r="C74" s="30"/>
      <c r="D74" s="30"/>
      <c r="E74" s="30"/>
      <c r="F74" s="31"/>
      <c r="G74" s="32"/>
      <c r="AE74" s="29"/>
    </row>
    <row r="75" spans="2:72" ht="11.4" customHeight="1" x14ac:dyDescent="0.45">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row>
    <row r="76" spans="2:72" s="5" customFormat="1" ht="24.9" customHeight="1" x14ac:dyDescent="0.25">
      <c r="B76" s="5" t="s">
        <v>82</v>
      </c>
      <c r="BM76" s="112"/>
      <c r="BO76" s="112"/>
      <c r="BP76" s="112"/>
      <c r="BQ76" s="112"/>
      <c r="BR76" s="71"/>
      <c r="BS76" s="72"/>
      <c r="BT76" s="72"/>
    </row>
    <row r="77" spans="2:72" s="5" customFormat="1" ht="24.9" customHeight="1" x14ac:dyDescent="0.45">
      <c r="B77" s="5" t="s">
        <v>83</v>
      </c>
      <c r="C77" s="113"/>
      <c r="D77" s="113"/>
      <c r="E77" s="113"/>
      <c r="F77" s="113"/>
      <c r="G77" s="7"/>
      <c r="H77" s="7"/>
    </row>
    <row r="78" spans="2:72" s="5" customFormat="1" ht="24.9" customHeight="1" x14ac:dyDescent="0.45">
      <c r="B78" s="5" t="s">
        <v>84</v>
      </c>
      <c r="C78" s="7"/>
      <c r="D78" s="7"/>
      <c r="E78" s="7"/>
      <c r="F78" s="7"/>
    </row>
    <row r="79" spans="2:72" s="5" customFormat="1" ht="24.9" customHeight="1" x14ac:dyDescent="0.45">
      <c r="B79" s="5" t="s">
        <v>85</v>
      </c>
      <c r="C79" s="7"/>
      <c r="D79" s="7"/>
      <c r="E79" s="7"/>
      <c r="F79" s="7"/>
    </row>
    <row r="80" spans="2:72" s="5" customFormat="1" ht="24.9" customHeight="1" x14ac:dyDescent="0.45">
      <c r="B80" s="5" t="s">
        <v>86</v>
      </c>
    </row>
    <row r="81" spans="2:7" s="5" customFormat="1" ht="24.9" customHeight="1" x14ac:dyDescent="0.45">
      <c r="B81" s="5" t="s">
        <v>87</v>
      </c>
    </row>
    <row r="82" spans="2:7" s="5" customFormat="1" ht="24.9" customHeight="1" x14ac:dyDescent="0.45">
      <c r="B82" s="5" t="s">
        <v>99</v>
      </c>
    </row>
    <row r="83" spans="2:7" s="5" customFormat="1" ht="24.9" customHeight="1" x14ac:dyDescent="0.45">
      <c r="B83" s="5" t="s">
        <v>88</v>
      </c>
    </row>
    <row r="84" spans="2:7" s="5" customFormat="1" ht="24.9" customHeight="1" x14ac:dyDescent="0.45">
      <c r="B84" s="5" t="s">
        <v>101</v>
      </c>
    </row>
    <row r="85" spans="2:7" s="5" customFormat="1" ht="24.9" customHeight="1" x14ac:dyDescent="0.45"/>
    <row r="86" spans="2:7" s="5" customFormat="1" ht="24.9" customHeight="1" x14ac:dyDescent="0.45">
      <c r="C86" s="70" t="s">
        <v>5</v>
      </c>
      <c r="D86" s="336" t="s">
        <v>6</v>
      </c>
      <c r="E86" s="336"/>
      <c r="F86" s="336"/>
      <c r="G86" s="336"/>
    </row>
    <row r="87" spans="2:7" s="5" customFormat="1" ht="24.9" customHeight="1" x14ac:dyDescent="0.45">
      <c r="C87" s="73" t="s">
        <v>1</v>
      </c>
      <c r="D87" s="336" t="s">
        <v>24</v>
      </c>
      <c r="E87" s="336"/>
      <c r="F87" s="336"/>
      <c r="G87" s="336"/>
    </row>
    <row r="88" spans="2:7" s="5" customFormat="1" ht="24.9" customHeight="1" x14ac:dyDescent="0.45">
      <c r="C88" s="73" t="s">
        <v>2</v>
      </c>
      <c r="D88" s="336" t="s">
        <v>25</v>
      </c>
      <c r="E88" s="336"/>
      <c r="F88" s="336"/>
      <c r="G88" s="336"/>
    </row>
    <row r="89" spans="2:7" s="5" customFormat="1" ht="24.9" customHeight="1" x14ac:dyDescent="0.45">
      <c r="C89" s="73" t="s">
        <v>3</v>
      </c>
      <c r="D89" s="336" t="s">
        <v>26</v>
      </c>
      <c r="E89" s="336"/>
      <c r="F89" s="336"/>
      <c r="G89" s="336"/>
    </row>
    <row r="90" spans="2:7" s="5" customFormat="1" ht="24.9" customHeight="1" x14ac:dyDescent="0.45">
      <c r="C90" s="73" t="s">
        <v>4</v>
      </c>
      <c r="D90" s="336" t="s">
        <v>37</v>
      </c>
      <c r="E90" s="336"/>
      <c r="F90" s="336"/>
      <c r="G90" s="336"/>
    </row>
    <row r="91" spans="2:7" s="5" customFormat="1" ht="24.9" customHeight="1" x14ac:dyDescent="0.45"/>
    <row r="92" spans="2:7" s="5" customFormat="1" ht="24.9" customHeight="1" x14ac:dyDescent="0.45">
      <c r="C92" s="5" t="s">
        <v>89</v>
      </c>
    </row>
    <row r="93" spans="2:7" s="5" customFormat="1" ht="24.9" customHeight="1" x14ac:dyDescent="0.45">
      <c r="C93" s="5" t="s">
        <v>97</v>
      </c>
    </row>
    <row r="94" spans="2:7" s="5" customFormat="1" ht="24.9" customHeight="1" x14ac:dyDescent="0.45">
      <c r="C94" s="5" t="s">
        <v>90</v>
      </c>
    </row>
    <row r="95" spans="2:7" s="5" customFormat="1" ht="24.9" customHeight="1" x14ac:dyDescent="0.45"/>
    <row r="96" spans="2:7" s="5" customFormat="1" ht="24.9" customHeight="1" x14ac:dyDescent="0.45">
      <c r="B96" s="5" t="s">
        <v>102</v>
      </c>
    </row>
    <row r="97" spans="2:2" s="5" customFormat="1" ht="24.9" customHeight="1" x14ac:dyDescent="0.45">
      <c r="B97" s="5" t="s">
        <v>91</v>
      </c>
    </row>
    <row r="98" spans="2:2" s="5" customFormat="1" ht="24.9" customHeight="1" x14ac:dyDescent="0.45">
      <c r="B98" s="5" t="s">
        <v>98</v>
      </c>
    </row>
    <row r="99" spans="2:2" s="5" customFormat="1" ht="24.9" customHeight="1" x14ac:dyDescent="0.45">
      <c r="B99" s="5" t="s">
        <v>92</v>
      </c>
    </row>
    <row r="100" spans="2:2" s="5" customFormat="1" ht="24.9" customHeight="1" x14ac:dyDescent="0.45">
      <c r="B100" s="5" t="s">
        <v>93</v>
      </c>
    </row>
    <row r="101" spans="2:2" s="5" customFormat="1" ht="24.9" customHeight="1" x14ac:dyDescent="0.45">
      <c r="B101" s="5" t="s">
        <v>53</v>
      </c>
    </row>
    <row r="102" spans="2:2" s="5" customFormat="1" ht="24.9" customHeight="1" x14ac:dyDescent="0.45">
      <c r="B102" s="5" t="s">
        <v>103</v>
      </c>
    </row>
    <row r="103" spans="2:2" s="5" customFormat="1" ht="24.9" customHeight="1" x14ac:dyDescent="0.45">
      <c r="B103" s="5" t="s">
        <v>94</v>
      </c>
    </row>
    <row r="104" spans="2:2" s="5" customFormat="1" ht="24.9" customHeight="1" x14ac:dyDescent="0.45">
      <c r="B104" s="5" t="s">
        <v>104</v>
      </c>
    </row>
    <row r="105" spans="2:2" s="5" customFormat="1" ht="24.9" customHeight="1" x14ac:dyDescent="0.45">
      <c r="B105" s="5" t="s">
        <v>95</v>
      </c>
    </row>
    <row r="106" spans="2:2" s="5" customFormat="1" ht="24.9" customHeight="1" x14ac:dyDescent="0.45">
      <c r="B106" s="5" t="s">
        <v>96</v>
      </c>
    </row>
    <row r="107" spans="2:2" s="5" customFormat="1" ht="24.9" customHeight="1" x14ac:dyDescent="0.45">
      <c r="B107" s="5" t="s">
        <v>48</v>
      </c>
    </row>
    <row r="108" spans="2:2" s="5" customFormat="1" ht="24.9" customHeight="1" x14ac:dyDescent="0.45">
      <c r="B108" s="5" t="s">
        <v>105</v>
      </c>
    </row>
    <row r="109" spans="2:2" s="5" customFormat="1" ht="24.9" customHeight="1" x14ac:dyDescent="0.45">
      <c r="B109" s="5"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1:AZ22">
    <cfRule type="expression" dxfId="66" priority="442">
      <formula>INDIRECT(ADDRESS(ROW(),COLUMN()))=TRUNC(INDIRECT(ADDRESS(ROW(),COLUMN())))</formula>
    </cfRule>
  </conditionalFormatting>
  <conditionalFormatting sqref="R24:AZ25">
    <cfRule type="expression" dxfId="65" priority="421">
      <formula>INDIRECT(ADDRESS(ROW(),COLUMN()))=TRUNC(INDIRECT(ADDRESS(ROW(),COLUMN())))</formula>
    </cfRule>
  </conditionalFormatting>
  <conditionalFormatting sqref="R27:AZ28">
    <cfRule type="expression" dxfId="64" priority="400">
      <formula>INDIRECT(ADDRESS(ROW(),COLUMN()))=TRUNC(INDIRECT(ADDRESS(ROW(),COLUMN())))</formula>
    </cfRule>
  </conditionalFormatting>
  <conditionalFormatting sqref="R30:AZ31">
    <cfRule type="expression" dxfId="63" priority="379">
      <formula>INDIRECT(ADDRESS(ROW(),COLUMN()))=TRUNC(INDIRECT(ADDRESS(ROW(),COLUMN())))</formula>
    </cfRule>
  </conditionalFormatting>
  <conditionalFormatting sqref="R33:AZ34">
    <cfRule type="expression" dxfId="62" priority="358">
      <formula>INDIRECT(ADDRESS(ROW(),COLUMN()))=TRUNC(INDIRECT(ADDRESS(ROW(),COLUMN())))</formula>
    </cfRule>
  </conditionalFormatting>
  <conditionalFormatting sqref="R36:AZ37">
    <cfRule type="expression" dxfId="61" priority="337">
      <formula>INDIRECT(ADDRESS(ROW(),COLUMN()))=TRUNC(INDIRECT(ADDRESS(ROW(),COLUMN())))</formula>
    </cfRule>
  </conditionalFormatting>
  <conditionalFormatting sqref="R39:AZ40">
    <cfRule type="expression" dxfId="60" priority="316">
      <formula>INDIRECT(ADDRESS(ROW(),COLUMN()))=TRUNC(INDIRECT(ADDRESS(ROW(),COLUMN())))</formula>
    </cfRule>
  </conditionalFormatting>
  <conditionalFormatting sqref="R42:AZ43">
    <cfRule type="expression" dxfId="59" priority="295">
      <formula>INDIRECT(ADDRESS(ROW(),COLUMN()))=TRUNC(INDIRECT(ADDRESS(ROW(),COLUMN())))</formula>
    </cfRule>
  </conditionalFormatting>
  <conditionalFormatting sqref="R45:AZ46">
    <cfRule type="expression" dxfId="58" priority="274">
      <formula>INDIRECT(ADDRESS(ROW(),COLUMN()))=TRUNC(INDIRECT(ADDRESS(ROW(),COLUMN())))</formula>
    </cfRule>
  </conditionalFormatting>
  <conditionalFormatting sqref="R48:AZ49">
    <cfRule type="expression" dxfId="57" priority="253">
      <formula>INDIRECT(ADDRESS(ROW(),COLUMN()))=TRUNC(INDIRECT(ADDRESS(ROW(),COLUMN())))</formula>
    </cfRule>
  </conditionalFormatting>
  <conditionalFormatting sqref="R51:AZ52">
    <cfRule type="expression" dxfId="56" priority="232">
      <formula>INDIRECT(ADDRESS(ROW(),COLUMN()))=TRUNC(INDIRECT(ADDRESS(ROW(),COLUMN())))</formula>
    </cfRule>
  </conditionalFormatting>
  <conditionalFormatting sqref="R54:AZ55">
    <cfRule type="expression" dxfId="55" priority="169">
      <formula>INDIRECT(ADDRESS(ROW(),COLUMN()))=TRUNC(INDIRECT(ADDRESS(ROW(),COLUMN())))</formula>
    </cfRule>
  </conditionalFormatting>
  <conditionalFormatting sqref="R57:AZ58">
    <cfRule type="expression" dxfId="54" priority="148">
      <formula>INDIRECT(ADDRESS(ROW(),COLUMN()))=TRUNC(INDIRECT(ADDRESS(ROW(),COLUMN())))</formula>
    </cfRule>
  </conditionalFormatting>
  <conditionalFormatting sqref="R60:AZ61">
    <cfRule type="expression" dxfId="53" priority="127">
      <formula>INDIRECT(ADDRESS(ROW(),COLUMN()))=TRUNC(INDIRECT(ADDRESS(ROW(),COLUMN())))</formula>
    </cfRule>
  </conditionalFormatting>
  <conditionalFormatting sqref="R63:AZ64">
    <cfRule type="expression" dxfId="52" priority="106">
      <formula>INDIRECT(ADDRESS(ROW(),COLUMN()))=TRUNC(INDIRECT(ADDRESS(ROW(),COLUMN())))</formula>
    </cfRule>
  </conditionalFormatting>
  <conditionalFormatting sqref="R66:AZ67">
    <cfRule type="expression" dxfId="51" priority="85">
      <formula>INDIRECT(ADDRESS(ROW(),COLUMN()))=TRUNC(INDIRECT(ADDRESS(ROW(),COLUMN())))</formula>
    </cfRule>
  </conditionalFormatting>
  <conditionalFormatting sqref="R69:AZ70">
    <cfRule type="expression" dxfId="50" priority="64">
      <formula>INDIRECT(ADDRESS(ROW(),COLUMN()))=TRUNC(INDIRECT(ADDRESS(ROW(),COLUMN())))</formula>
    </cfRule>
  </conditionalFormatting>
  <conditionalFormatting sqref="R72:AZ73">
    <cfRule type="expression" dxfId="49" priority="463">
      <formula>INDIRECT(ADDRESS(ROW(),COLUMN()))=TRUNC(INDIRECT(ADDRESS(ROW(),COLUMN())))</formula>
    </cfRule>
  </conditionalFormatting>
  <conditionalFormatting sqref="BB12:BC12">
    <cfRule type="expression" dxfId="48" priority="458">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0" zoomScaleNormal="70" workbookViewId="0"/>
  </sheetViews>
  <sheetFormatPr defaultColWidth="9" defaultRowHeight="26.4" x14ac:dyDescent="0.45"/>
  <cols>
    <col min="1" max="1" width="1.59765625" style="122" customWidth="1"/>
    <col min="2" max="2" width="5.59765625" style="121" customWidth="1"/>
    <col min="3" max="3" width="10.59765625" style="121" customWidth="1"/>
    <col min="4" max="4" width="3.3984375" style="121" bestFit="1" customWidth="1"/>
    <col min="5" max="5" width="15.59765625" style="122" customWidth="1"/>
    <col min="6" max="6" width="3.3984375" style="122" bestFit="1" customWidth="1"/>
    <col min="7" max="7" width="15.59765625" style="122" customWidth="1"/>
    <col min="8" max="8" width="3.3984375" style="122" bestFit="1" customWidth="1"/>
    <col min="9" max="9" width="15.59765625" style="121" customWidth="1"/>
    <col min="10" max="10" width="3.3984375" style="122" bestFit="1" customWidth="1"/>
    <col min="11" max="11" width="15.59765625" style="122" customWidth="1"/>
    <col min="12" max="12" width="3.3984375" style="122" customWidth="1"/>
    <col min="13" max="13" width="15.59765625" style="122" customWidth="1"/>
    <col min="14" max="14" width="3.3984375" style="122" customWidth="1"/>
    <col min="15" max="15" width="15.59765625" style="122" customWidth="1"/>
    <col min="16" max="16" width="3.3984375" style="122" customWidth="1"/>
    <col min="17" max="17" width="15.59765625" style="122" customWidth="1"/>
    <col min="18" max="18" width="3.3984375" style="122" customWidth="1"/>
    <col min="19" max="19" width="15.59765625" style="122" customWidth="1"/>
    <col min="20" max="20" width="3.3984375" style="122" customWidth="1"/>
    <col min="21" max="21" width="15.59765625" style="122" customWidth="1"/>
    <col min="22" max="22" width="3.3984375" style="122" customWidth="1"/>
    <col min="23" max="23" width="50.59765625" style="122" customWidth="1"/>
    <col min="24" max="16384" width="9" style="122"/>
  </cols>
  <sheetData>
    <row r="1" spans="2:23" x14ac:dyDescent="0.45">
      <c r="B1" s="120" t="s">
        <v>107</v>
      </c>
    </row>
    <row r="2" spans="2:23" x14ac:dyDescent="0.45">
      <c r="B2" s="123" t="s">
        <v>108</v>
      </c>
      <c r="E2" s="124"/>
      <c r="I2" s="125"/>
    </row>
    <row r="3" spans="2:23" x14ac:dyDescent="0.45">
      <c r="B3" s="125" t="s">
        <v>109</v>
      </c>
      <c r="E3" s="124" t="s">
        <v>110</v>
      </c>
      <c r="I3" s="125"/>
    </row>
    <row r="4" spans="2:23" x14ac:dyDescent="0.45">
      <c r="B4" s="123"/>
      <c r="E4" s="482" t="s">
        <v>111</v>
      </c>
      <c r="F4" s="482"/>
      <c r="G4" s="482"/>
      <c r="H4" s="482"/>
      <c r="I4" s="482"/>
      <c r="J4" s="482"/>
      <c r="K4" s="482"/>
      <c r="M4" s="482" t="s">
        <v>112</v>
      </c>
      <c r="N4" s="482"/>
      <c r="O4" s="482"/>
      <c r="Q4" s="482" t="s">
        <v>113</v>
      </c>
      <c r="R4" s="482"/>
      <c r="S4" s="482"/>
      <c r="T4" s="482"/>
      <c r="U4" s="482"/>
      <c r="W4" s="482" t="s">
        <v>114</v>
      </c>
    </row>
    <row r="5" spans="2:23" x14ac:dyDescent="0.45">
      <c r="B5" s="121" t="s">
        <v>22</v>
      </c>
      <c r="C5" s="121" t="s">
        <v>5</v>
      </c>
      <c r="E5" s="121" t="s">
        <v>115</v>
      </c>
      <c r="F5" s="121"/>
      <c r="G5" s="121" t="s">
        <v>116</v>
      </c>
      <c r="I5" s="121" t="s">
        <v>117</v>
      </c>
      <c r="K5" s="121" t="s">
        <v>111</v>
      </c>
      <c r="M5" s="121" t="s">
        <v>118</v>
      </c>
      <c r="O5" s="121" t="s">
        <v>119</v>
      </c>
      <c r="Q5" s="121" t="s">
        <v>118</v>
      </c>
      <c r="S5" s="121" t="s">
        <v>119</v>
      </c>
      <c r="U5" s="121" t="s">
        <v>111</v>
      </c>
      <c r="W5" s="482"/>
    </row>
    <row r="6" spans="2:23" x14ac:dyDescent="0.45">
      <c r="B6" s="121">
        <v>1</v>
      </c>
      <c r="C6" s="126" t="s">
        <v>120</v>
      </c>
      <c r="D6" s="121" t="s">
        <v>121</v>
      </c>
      <c r="E6" s="127"/>
      <c r="F6" s="121" t="s">
        <v>67</v>
      </c>
      <c r="G6" s="127"/>
      <c r="H6" s="122" t="s">
        <v>122</v>
      </c>
      <c r="I6" s="127">
        <v>0</v>
      </c>
      <c r="J6" s="122" t="s">
        <v>18</v>
      </c>
      <c r="K6" s="128">
        <f t="shared" ref="K6:K8" si="0">(G6-E6-I6)*24</f>
        <v>0</v>
      </c>
      <c r="M6" s="127"/>
      <c r="N6" s="121" t="s">
        <v>67</v>
      </c>
      <c r="O6" s="127"/>
      <c r="Q6" s="129">
        <f>IF(E6&lt;M6,M6,E6)</f>
        <v>0</v>
      </c>
      <c r="R6" s="121" t="s">
        <v>67</v>
      </c>
      <c r="S6" s="129">
        <f t="shared" ref="S6:S8" si="1">IF(G6&gt;O6,O6,G6)</f>
        <v>0</v>
      </c>
      <c r="U6" s="128">
        <f t="shared" ref="U6:U8" si="2">(S6-Q6)*24</f>
        <v>0</v>
      </c>
      <c r="W6" s="130"/>
    </row>
    <row r="7" spans="2:23" x14ac:dyDescent="0.45">
      <c r="B7" s="121">
        <v>2</v>
      </c>
      <c r="C7" s="126" t="s">
        <v>123</v>
      </c>
      <c r="D7" s="121" t="s">
        <v>121</v>
      </c>
      <c r="E7" s="127"/>
      <c r="F7" s="121" t="s">
        <v>67</v>
      </c>
      <c r="G7" s="127"/>
      <c r="H7" s="122" t="s">
        <v>122</v>
      </c>
      <c r="I7" s="127">
        <v>0</v>
      </c>
      <c r="J7" s="122" t="s">
        <v>18</v>
      </c>
      <c r="K7" s="128">
        <f t="shared" si="0"/>
        <v>0</v>
      </c>
      <c r="M7" s="127"/>
      <c r="N7" s="121" t="s">
        <v>67</v>
      </c>
      <c r="O7" s="127"/>
      <c r="Q7" s="129">
        <f t="shared" ref="Q7:Q8" si="3">IF(E7&lt;M7,M7,E7)</f>
        <v>0</v>
      </c>
      <c r="R7" s="121" t="s">
        <v>67</v>
      </c>
      <c r="S7" s="129">
        <f t="shared" si="1"/>
        <v>0</v>
      </c>
      <c r="U7" s="128">
        <f t="shared" si="2"/>
        <v>0</v>
      </c>
      <c r="W7" s="130"/>
    </row>
    <row r="8" spans="2:23" x14ac:dyDescent="0.45">
      <c r="B8" s="121">
        <v>3</v>
      </c>
      <c r="C8" s="126" t="s">
        <v>124</v>
      </c>
      <c r="D8" s="121" t="s">
        <v>121</v>
      </c>
      <c r="E8" s="127"/>
      <c r="F8" s="121" t="s">
        <v>67</v>
      </c>
      <c r="G8" s="127"/>
      <c r="H8" s="122" t="s">
        <v>122</v>
      </c>
      <c r="I8" s="127">
        <v>0</v>
      </c>
      <c r="J8" s="122" t="s">
        <v>18</v>
      </c>
      <c r="K8" s="128">
        <f t="shared" si="0"/>
        <v>0</v>
      </c>
      <c r="M8" s="127"/>
      <c r="N8" s="121" t="s">
        <v>67</v>
      </c>
      <c r="O8" s="127"/>
      <c r="Q8" s="129">
        <f t="shared" si="3"/>
        <v>0</v>
      </c>
      <c r="R8" s="121" t="s">
        <v>67</v>
      </c>
      <c r="S8" s="129">
        <f t="shared" si="1"/>
        <v>0</v>
      </c>
      <c r="U8" s="128">
        <f t="shared" si="2"/>
        <v>0</v>
      </c>
      <c r="W8" s="130"/>
    </row>
    <row r="9" spans="2:23" x14ac:dyDescent="0.45">
      <c r="B9" s="121">
        <v>4</v>
      </c>
      <c r="C9" s="126" t="s">
        <v>125</v>
      </c>
      <c r="D9" s="121" t="s">
        <v>121</v>
      </c>
      <c r="E9" s="127"/>
      <c r="F9" s="121" t="s">
        <v>67</v>
      </c>
      <c r="G9" s="127"/>
      <c r="H9" s="122" t="s">
        <v>122</v>
      </c>
      <c r="I9" s="127">
        <v>0</v>
      </c>
      <c r="J9" s="122" t="s">
        <v>18</v>
      </c>
      <c r="K9" s="128">
        <f>(G9-E9-I9)*24</f>
        <v>0</v>
      </c>
      <c r="M9" s="127"/>
      <c r="N9" s="121" t="s">
        <v>67</v>
      </c>
      <c r="O9" s="127"/>
      <c r="Q9" s="129">
        <f>IF(E9&lt;M9,M9,E9)</f>
        <v>0</v>
      </c>
      <c r="R9" s="121" t="s">
        <v>67</v>
      </c>
      <c r="S9" s="129">
        <f>IF(G9&gt;O9,O9,G9)</f>
        <v>0</v>
      </c>
      <c r="U9" s="128">
        <f>(S9-Q9)*24</f>
        <v>0</v>
      </c>
      <c r="W9" s="130"/>
    </row>
    <row r="10" spans="2:23" x14ac:dyDescent="0.45">
      <c r="B10" s="121">
        <v>5</v>
      </c>
      <c r="C10" s="126" t="s">
        <v>126</v>
      </c>
      <c r="D10" s="121" t="s">
        <v>121</v>
      </c>
      <c r="E10" s="127"/>
      <c r="F10" s="121" t="s">
        <v>67</v>
      </c>
      <c r="G10" s="127"/>
      <c r="H10" s="122" t="s">
        <v>122</v>
      </c>
      <c r="I10" s="127">
        <v>0</v>
      </c>
      <c r="J10" s="122" t="s">
        <v>18</v>
      </c>
      <c r="K10" s="128">
        <f>(G10-E10-I10)*24</f>
        <v>0</v>
      </c>
      <c r="M10" s="127"/>
      <c r="N10" s="121" t="s">
        <v>67</v>
      </c>
      <c r="O10" s="127"/>
      <c r="Q10" s="129">
        <f t="shared" ref="Q10:Q25" si="4">IF(E10&lt;M10,M10,E10)</f>
        <v>0</v>
      </c>
      <c r="R10" s="121" t="s">
        <v>67</v>
      </c>
      <c r="S10" s="129">
        <f t="shared" ref="S10:S25" si="5">IF(G10&gt;O10,O10,G10)</f>
        <v>0</v>
      </c>
      <c r="U10" s="128">
        <f t="shared" ref="U10:U25" si="6">(S10-Q10)*24</f>
        <v>0</v>
      </c>
      <c r="W10" s="130"/>
    </row>
    <row r="11" spans="2:23" x14ac:dyDescent="0.45">
      <c r="B11" s="121">
        <v>6</v>
      </c>
      <c r="C11" s="126" t="s">
        <v>127</v>
      </c>
      <c r="D11" s="121" t="s">
        <v>121</v>
      </c>
      <c r="E11" s="127"/>
      <c r="F11" s="121" t="s">
        <v>67</v>
      </c>
      <c r="G11" s="127"/>
      <c r="H11" s="122" t="s">
        <v>122</v>
      </c>
      <c r="I11" s="127">
        <v>0</v>
      </c>
      <c r="J11" s="122" t="s">
        <v>18</v>
      </c>
      <c r="K11" s="128">
        <f t="shared" ref="K11:K25" si="7">(G11-E11-I11)*24</f>
        <v>0</v>
      </c>
      <c r="M11" s="127"/>
      <c r="N11" s="121" t="s">
        <v>67</v>
      </c>
      <c r="O11" s="127"/>
      <c r="Q11" s="129">
        <f t="shared" si="4"/>
        <v>0</v>
      </c>
      <c r="R11" s="121" t="s">
        <v>67</v>
      </c>
      <c r="S11" s="129">
        <f t="shared" si="5"/>
        <v>0</v>
      </c>
      <c r="U11" s="128">
        <f t="shared" si="6"/>
        <v>0</v>
      </c>
      <c r="W11" s="130"/>
    </row>
    <row r="12" spans="2:23" x14ac:dyDescent="0.45">
      <c r="B12" s="121">
        <v>7</v>
      </c>
      <c r="C12" s="126" t="s">
        <v>128</v>
      </c>
      <c r="D12" s="121" t="s">
        <v>121</v>
      </c>
      <c r="E12" s="127"/>
      <c r="F12" s="121" t="s">
        <v>67</v>
      </c>
      <c r="G12" s="127"/>
      <c r="H12" s="122" t="s">
        <v>122</v>
      </c>
      <c r="I12" s="127">
        <v>0</v>
      </c>
      <c r="J12" s="122" t="s">
        <v>18</v>
      </c>
      <c r="K12" s="128">
        <f t="shared" si="7"/>
        <v>0</v>
      </c>
      <c r="M12" s="127"/>
      <c r="N12" s="121" t="s">
        <v>67</v>
      </c>
      <c r="O12" s="127"/>
      <c r="Q12" s="129">
        <f t="shared" si="4"/>
        <v>0</v>
      </c>
      <c r="R12" s="121" t="s">
        <v>67</v>
      </c>
      <c r="S12" s="129">
        <f t="shared" si="5"/>
        <v>0</v>
      </c>
      <c r="U12" s="128">
        <f t="shared" si="6"/>
        <v>0</v>
      </c>
      <c r="W12" s="130"/>
    </row>
    <row r="13" spans="2:23" x14ac:dyDescent="0.45">
      <c r="B13" s="121">
        <v>8</v>
      </c>
      <c r="C13" s="126" t="s">
        <v>129</v>
      </c>
      <c r="D13" s="121" t="s">
        <v>121</v>
      </c>
      <c r="E13" s="127"/>
      <c r="F13" s="121" t="s">
        <v>67</v>
      </c>
      <c r="G13" s="127"/>
      <c r="H13" s="122" t="s">
        <v>122</v>
      </c>
      <c r="I13" s="127">
        <v>0</v>
      </c>
      <c r="J13" s="122" t="s">
        <v>18</v>
      </c>
      <c r="K13" s="128">
        <f t="shared" si="7"/>
        <v>0</v>
      </c>
      <c r="M13" s="127"/>
      <c r="N13" s="121" t="s">
        <v>67</v>
      </c>
      <c r="O13" s="127"/>
      <c r="Q13" s="129">
        <f t="shared" si="4"/>
        <v>0</v>
      </c>
      <c r="R13" s="121" t="s">
        <v>67</v>
      </c>
      <c r="S13" s="129">
        <f t="shared" si="5"/>
        <v>0</v>
      </c>
      <c r="U13" s="128">
        <f t="shared" si="6"/>
        <v>0</v>
      </c>
      <c r="W13" s="130"/>
    </row>
    <row r="14" spans="2:23" x14ac:dyDescent="0.45">
      <c r="B14" s="121">
        <v>9</v>
      </c>
      <c r="C14" s="126" t="s">
        <v>130</v>
      </c>
      <c r="D14" s="121" t="s">
        <v>121</v>
      </c>
      <c r="E14" s="127"/>
      <c r="F14" s="121" t="s">
        <v>67</v>
      </c>
      <c r="G14" s="127"/>
      <c r="H14" s="122" t="s">
        <v>122</v>
      </c>
      <c r="I14" s="127">
        <v>0</v>
      </c>
      <c r="J14" s="122" t="s">
        <v>18</v>
      </c>
      <c r="K14" s="128">
        <f t="shared" si="7"/>
        <v>0</v>
      </c>
      <c r="M14" s="127"/>
      <c r="N14" s="121" t="s">
        <v>67</v>
      </c>
      <c r="O14" s="127"/>
      <c r="Q14" s="129">
        <f t="shared" si="4"/>
        <v>0</v>
      </c>
      <c r="R14" s="121" t="s">
        <v>67</v>
      </c>
      <c r="S14" s="129">
        <f t="shared" si="5"/>
        <v>0</v>
      </c>
      <c r="U14" s="128">
        <f t="shared" si="6"/>
        <v>0</v>
      </c>
      <c r="W14" s="130"/>
    </row>
    <row r="15" spans="2:23" x14ac:dyDescent="0.45">
      <c r="B15" s="121">
        <v>10</v>
      </c>
      <c r="C15" s="126" t="s">
        <v>131</v>
      </c>
      <c r="D15" s="121" t="s">
        <v>121</v>
      </c>
      <c r="E15" s="127"/>
      <c r="F15" s="121" t="s">
        <v>67</v>
      </c>
      <c r="G15" s="127"/>
      <c r="H15" s="122" t="s">
        <v>122</v>
      </c>
      <c r="I15" s="127">
        <v>0</v>
      </c>
      <c r="J15" s="122" t="s">
        <v>18</v>
      </c>
      <c r="K15" s="128">
        <f t="shared" si="7"/>
        <v>0</v>
      </c>
      <c r="M15" s="127"/>
      <c r="N15" s="121" t="s">
        <v>67</v>
      </c>
      <c r="O15" s="127"/>
      <c r="Q15" s="129">
        <f t="shared" si="4"/>
        <v>0</v>
      </c>
      <c r="R15" s="121" t="s">
        <v>67</v>
      </c>
      <c r="S15" s="129">
        <f>IF(G15&gt;O15,O15,G15)</f>
        <v>0</v>
      </c>
      <c r="U15" s="128">
        <f t="shared" si="6"/>
        <v>0</v>
      </c>
      <c r="W15" s="130"/>
    </row>
    <row r="16" spans="2:23" x14ac:dyDescent="0.45">
      <c r="B16" s="121">
        <v>11</v>
      </c>
      <c r="C16" s="126" t="s">
        <v>132</v>
      </c>
      <c r="D16" s="121" t="s">
        <v>121</v>
      </c>
      <c r="E16" s="127"/>
      <c r="F16" s="121" t="s">
        <v>67</v>
      </c>
      <c r="G16" s="127"/>
      <c r="H16" s="122" t="s">
        <v>122</v>
      </c>
      <c r="I16" s="127">
        <v>0</v>
      </c>
      <c r="J16" s="122" t="s">
        <v>18</v>
      </c>
      <c r="K16" s="128">
        <f t="shared" si="7"/>
        <v>0</v>
      </c>
      <c r="M16" s="127"/>
      <c r="N16" s="121" t="s">
        <v>67</v>
      </c>
      <c r="O16" s="127"/>
      <c r="Q16" s="129">
        <f t="shared" si="4"/>
        <v>0</v>
      </c>
      <c r="R16" s="121" t="s">
        <v>67</v>
      </c>
      <c r="S16" s="129">
        <f t="shared" si="5"/>
        <v>0</v>
      </c>
      <c r="U16" s="128">
        <f t="shared" si="6"/>
        <v>0</v>
      </c>
      <c r="W16" s="130"/>
    </row>
    <row r="17" spans="2:23" x14ac:dyDescent="0.45">
      <c r="B17" s="121">
        <v>12</v>
      </c>
      <c r="C17" s="126" t="s">
        <v>133</v>
      </c>
      <c r="D17" s="121" t="s">
        <v>121</v>
      </c>
      <c r="E17" s="127"/>
      <c r="F17" s="121" t="s">
        <v>67</v>
      </c>
      <c r="G17" s="127"/>
      <c r="H17" s="122" t="s">
        <v>122</v>
      </c>
      <c r="I17" s="127">
        <v>0</v>
      </c>
      <c r="J17" s="122" t="s">
        <v>18</v>
      </c>
      <c r="K17" s="128">
        <f t="shared" si="7"/>
        <v>0</v>
      </c>
      <c r="M17" s="127"/>
      <c r="N17" s="121" t="s">
        <v>67</v>
      </c>
      <c r="O17" s="127"/>
      <c r="Q17" s="129">
        <f t="shared" si="4"/>
        <v>0</v>
      </c>
      <c r="R17" s="121" t="s">
        <v>67</v>
      </c>
      <c r="S17" s="129">
        <f t="shared" si="5"/>
        <v>0</v>
      </c>
      <c r="U17" s="128">
        <f t="shared" si="6"/>
        <v>0</v>
      </c>
      <c r="W17" s="130"/>
    </row>
    <row r="18" spans="2:23" x14ac:dyDescent="0.45">
      <c r="B18" s="121">
        <v>13</v>
      </c>
      <c r="C18" s="126" t="s">
        <v>134</v>
      </c>
      <c r="D18" s="121" t="s">
        <v>121</v>
      </c>
      <c r="E18" s="127"/>
      <c r="F18" s="121" t="s">
        <v>67</v>
      </c>
      <c r="G18" s="127"/>
      <c r="H18" s="122" t="s">
        <v>122</v>
      </c>
      <c r="I18" s="127">
        <v>0</v>
      </c>
      <c r="J18" s="122" t="s">
        <v>18</v>
      </c>
      <c r="K18" s="128">
        <f t="shared" si="7"/>
        <v>0</v>
      </c>
      <c r="M18" s="127"/>
      <c r="N18" s="121" t="s">
        <v>67</v>
      </c>
      <c r="O18" s="127"/>
      <c r="Q18" s="129">
        <f t="shared" si="4"/>
        <v>0</v>
      </c>
      <c r="R18" s="121" t="s">
        <v>67</v>
      </c>
      <c r="S18" s="129">
        <f t="shared" si="5"/>
        <v>0</v>
      </c>
      <c r="U18" s="128">
        <f t="shared" si="6"/>
        <v>0</v>
      </c>
      <c r="W18" s="130"/>
    </row>
    <row r="19" spans="2:23" x14ac:dyDescent="0.45">
      <c r="B19" s="121">
        <v>14</v>
      </c>
      <c r="C19" s="126" t="s">
        <v>135</v>
      </c>
      <c r="D19" s="121" t="s">
        <v>121</v>
      </c>
      <c r="E19" s="127"/>
      <c r="F19" s="121" t="s">
        <v>67</v>
      </c>
      <c r="G19" s="127"/>
      <c r="H19" s="122" t="s">
        <v>122</v>
      </c>
      <c r="I19" s="127">
        <v>0</v>
      </c>
      <c r="J19" s="122" t="s">
        <v>18</v>
      </c>
      <c r="K19" s="128">
        <f t="shared" si="7"/>
        <v>0</v>
      </c>
      <c r="M19" s="127"/>
      <c r="N19" s="121" t="s">
        <v>67</v>
      </c>
      <c r="O19" s="127"/>
      <c r="Q19" s="129">
        <f t="shared" si="4"/>
        <v>0</v>
      </c>
      <c r="R19" s="121" t="s">
        <v>67</v>
      </c>
      <c r="S19" s="129">
        <f t="shared" si="5"/>
        <v>0</v>
      </c>
      <c r="U19" s="128">
        <f t="shared" si="6"/>
        <v>0</v>
      </c>
      <c r="W19" s="130"/>
    </row>
    <row r="20" spans="2:23" x14ac:dyDescent="0.45">
      <c r="B20" s="121">
        <v>15</v>
      </c>
      <c r="C20" s="126" t="s">
        <v>136</v>
      </c>
      <c r="D20" s="121" t="s">
        <v>121</v>
      </c>
      <c r="E20" s="127"/>
      <c r="F20" s="121" t="s">
        <v>67</v>
      </c>
      <c r="G20" s="127"/>
      <c r="H20" s="122" t="s">
        <v>122</v>
      </c>
      <c r="I20" s="127">
        <v>0</v>
      </c>
      <c r="J20" s="122" t="s">
        <v>18</v>
      </c>
      <c r="K20" s="131">
        <f t="shared" si="7"/>
        <v>0</v>
      </c>
      <c r="M20" s="127"/>
      <c r="N20" s="121" t="s">
        <v>67</v>
      </c>
      <c r="O20" s="127"/>
      <c r="Q20" s="129">
        <f t="shared" si="4"/>
        <v>0</v>
      </c>
      <c r="R20" s="121" t="s">
        <v>67</v>
      </c>
      <c r="S20" s="129">
        <f t="shared" si="5"/>
        <v>0</v>
      </c>
      <c r="U20" s="128">
        <f t="shared" si="6"/>
        <v>0</v>
      </c>
      <c r="W20" s="130"/>
    </row>
    <row r="21" spans="2:23" x14ac:dyDescent="0.45">
      <c r="B21" s="121">
        <v>16</v>
      </c>
      <c r="C21" s="126" t="s">
        <v>137</v>
      </c>
      <c r="D21" s="121" t="s">
        <v>121</v>
      </c>
      <c r="E21" s="127"/>
      <c r="F21" s="121" t="s">
        <v>67</v>
      </c>
      <c r="G21" s="127"/>
      <c r="H21" s="122" t="s">
        <v>122</v>
      </c>
      <c r="I21" s="127">
        <v>0</v>
      </c>
      <c r="J21" s="122" t="s">
        <v>18</v>
      </c>
      <c r="K21" s="128">
        <f t="shared" si="7"/>
        <v>0</v>
      </c>
      <c r="M21" s="127"/>
      <c r="N21" s="121" t="s">
        <v>67</v>
      </c>
      <c r="O21" s="127"/>
      <c r="Q21" s="129">
        <f t="shared" si="4"/>
        <v>0</v>
      </c>
      <c r="R21" s="121" t="s">
        <v>67</v>
      </c>
      <c r="S21" s="129">
        <f t="shared" si="5"/>
        <v>0</v>
      </c>
      <c r="U21" s="128">
        <f t="shared" si="6"/>
        <v>0</v>
      </c>
      <c r="W21" s="130"/>
    </row>
    <row r="22" spans="2:23" x14ac:dyDescent="0.45">
      <c r="B22" s="121">
        <v>17</v>
      </c>
      <c r="C22" s="126" t="s">
        <v>138</v>
      </c>
      <c r="D22" s="121" t="s">
        <v>121</v>
      </c>
      <c r="E22" s="127"/>
      <c r="F22" s="121" t="s">
        <v>67</v>
      </c>
      <c r="G22" s="127"/>
      <c r="H22" s="122" t="s">
        <v>122</v>
      </c>
      <c r="I22" s="127">
        <v>0</v>
      </c>
      <c r="J22" s="122" t="s">
        <v>18</v>
      </c>
      <c r="K22" s="128">
        <f t="shared" si="7"/>
        <v>0</v>
      </c>
      <c r="M22" s="127"/>
      <c r="N22" s="121" t="s">
        <v>67</v>
      </c>
      <c r="O22" s="127"/>
      <c r="Q22" s="129">
        <f t="shared" si="4"/>
        <v>0</v>
      </c>
      <c r="R22" s="121" t="s">
        <v>67</v>
      </c>
      <c r="S22" s="129">
        <f t="shared" si="5"/>
        <v>0</v>
      </c>
      <c r="U22" s="128">
        <f t="shared" si="6"/>
        <v>0</v>
      </c>
      <c r="W22" s="130"/>
    </row>
    <row r="23" spans="2:23" x14ac:dyDescent="0.45">
      <c r="B23" s="121">
        <v>18</v>
      </c>
      <c r="C23" s="126" t="s">
        <v>139</v>
      </c>
      <c r="D23" s="121" t="s">
        <v>121</v>
      </c>
      <c r="E23" s="127"/>
      <c r="F23" s="121" t="s">
        <v>67</v>
      </c>
      <c r="G23" s="127"/>
      <c r="H23" s="122" t="s">
        <v>122</v>
      </c>
      <c r="I23" s="127">
        <v>0</v>
      </c>
      <c r="J23" s="122" t="s">
        <v>18</v>
      </c>
      <c r="K23" s="128">
        <f t="shared" si="7"/>
        <v>0</v>
      </c>
      <c r="M23" s="127"/>
      <c r="N23" s="121" t="s">
        <v>67</v>
      </c>
      <c r="O23" s="127"/>
      <c r="Q23" s="129">
        <f t="shared" si="4"/>
        <v>0</v>
      </c>
      <c r="R23" s="121" t="s">
        <v>67</v>
      </c>
      <c r="S23" s="129">
        <f t="shared" si="5"/>
        <v>0</v>
      </c>
      <c r="U23" s="128">
        <f t="shared" si="6"/>
        <v>0</v>
      </c>
      <c r="W23" s="130"/>
    </row>
    <row r="24" spans="2:23" x14ac:dyDescent="0.45">
      <c r="B24" s="121">
        <v>19</v>
      </c>
      <c r="C24" s="126" t="s">
        <v>140</v>
      </c>
      <c r="D24" s="121" t="s">
        <v>121</v>
      </c>
      <c r="E24" s="127"/>
      <c r="F24" s="121" t="s">
        <v>67</v>
      </c>
      <c r="G24" s="127"/>
      <c r="H24" s="122" t="s">
        <v>122</v>
      </c>
      <c r="I24" s="127">
        <v>0</v>
      </c>
      <c r="J24" s="122" t="s">
        <v>18</v>
      </c>
      <c r="K24" s="128">
        <f t="shared" si="7"/>
        <v>0</v>
      </c>
      <c r="M24" s="127"/>
      <c r="N24" s="121" t="s">
        <v>67</v>
      </c>
      <c r="O24" s="127"/>
      <c r="Q24" s="129">
        <f t="shared" si="4"/>
        <v>0</v>
      </c>
      <c r="R24" s="121" t="s">
        <v>67</v>
      </c>
      <c r="S24" s="129">
        <f t="shared" si="5"/>
        <v>0</v>
      </c>
      <c r="U24" s="128">
        <f t="shared" si="6"/>
        <v>0</v>
      </c>
      <c r="W24" s="130"/>
    </row>
    <row r="25" spans="2:23" x14ac:dyDescent="0.45">
      <c r="B25" s="121">
        <v>20</v>
      </c>
      <c r="C25" s="126" t="s">
        <v>141</v>
      </c>
      <c r="D25" s="121" t="s">
        <v>121</v>
      </c>
      <c r="E25" s="127"/>
      <c r="F25" s="121" t="s">
        <v>67</v>
      </c>
      <c r="G25" s="127"/>
      <c r="H25" s="122" t="s">
        <v>122</v>
      </c>
      <c r="I25" s="127">
        <v>0</v>
      </c>
      <c r="J25" s="122" t="s">
        <v>18</v>
      </c>
      <c r="K25" s="128">
        <f t="shared" si="7"/>
        <v>0</v>
      </c>
      <c r="M25" s="127"/>
      <c r="N25" s="121" t="s">
        <v>67</v>
      </c>
      <c r="O25" s="127"/>
      <c r="Q25" s="129">
        <f t="shared" si="4"/>
        <v>0</v>
      </c>
      <c r="R25" s="121" t="s">
        <v>67</v>
      </c>
      <c r="S25" s="129">
        <f t="shared" si="5"/>
        <v>0</v>
      </c>
      <c r="U25" s="128">
        <f t="shared" si="6"/>
        <v>0</v>
      </c>
      <c r="W25" s="130"/>
    </row>
    <row r="26" spans="2:23" x14ac:dyDescent="0.45">
      <c r="B26" s="121">
        <v>21</v>
      </c>
      <c r="C26" s="126" t="s">
        <v>142</v>
      </c>
      <c r="D26" s="121" t="s">
        <v>121</v>
      </c>
      <c r="E26" s="132"/>
      <c r="F26" s="121" t="s">
        <v>67</v>
      </c>
      <c r="G26" s="132"/>
      <c r="H26" s="122" t="s">
        <v>122</v>
      </c>
      <c r="I26" s="132"/>
      <c r="J26" s="122" t="s">
        <v>18</v>
      </c>
      <c r="K26" s="126">
        <v>1</v>
      </c>
      <c r="M26" s="128"/>
      <c r="N26" s="121" t="s">
        <v>67</v>
      </c>
      <c r="O26" s="128"/>
      <c r="Q26" s="128"/>
      <c r="R26" s="121" t="s">
        <v>67</v>
      </c>
      <c r="S26" s="128"/>
      <c r="U26" s="126">
        <v>1</v>
      </c>
      <c r="W26" s="130"/>
    </row>
    <row r="27" spans="2:23" x14ac:dyDescent="0.45">
      <c r="B27" s="121">
        <v>22</v>
      </c>
      <c r="C27" s="126" t="s">
        <v>143</v>
      </c>
      <c r="D27" s="121" t="s">
        <v>121</v>
      </c>
      <c r="E27" s="132"/>
      <c r="F27" s="121" t="s">
        <v>67</v>
      </c>
      <c r="G27" s="132"/>
      <c r="H27" s="122" t="s">
        <v>122</v>
      </c>
      <c r="I27" s="132"/>
      <c r="J27" s="122" t="s">
        <v>18</v>
      </c>
      <c r="K27" s="126">
        <v>2</v>
      </c>
      <c r="M27" s="128"/>
      <c r="N27" s="121" t="s">
        <v>67</v>
      </c>
      <c r="O27" s="128"/>
      <c r="Q27" s="128"/>
      <c r="R27" s="121" t="s">
        <v>67</v>
      </c>
      <c r="S27" s="128"/>
      <c r="U27" s="126">
        <v>2</v>
      </c>
      <c r="W27" s="130"/>
    </row>
    <row r="28" spans="2:23" x14ac:dyDescent="0.45">
      <c r="B28" s="121">
        <v>23</v>
      </c>
      <c r="C28" s="126" t="s">
        <v>144</v>
      </c>
      <c r="D28" s="121" t="s">
        <v>121</v>
      </c>
      <c r="E28" s="132"/>
      <c r="F28" s="121" t="s">
        <v>67</v>
      </c>
      <c r="G28" s="132"/>
      <c r="H28" s="122" t="s">
        <v>122</v>
      </c>
      <c r="I28" s="132"/>
      <c r="J28" s="122" t="s">
        <v>18</v>
      </c>
      <c r="K28" s="126">
        <v>3</v>
      </c>
      <c r="M28" s="128"/>
      <c r="N28" s="121" t="s">
        <v>67</v>
      </c>
      <c r="O28" s="128"/>
      <c r="Q28" s="128"/>
      <c r="R28" s="121" t="s">
        <v>67</v>
      </c>
      <c r="S28" s="128"/>
      <c r="U28" s="126">
        <v>3</v>
      </c>
      <c r="W28" s="130"/>
    </row>
    <row r="29" spans="2:23" x14ac:dyDescent="0.45">
      <c r="B29" s="121">
        <v>24</v>
      </c>
      <c r="C29" s="126" t="s">
        <v>145</v>
      </c>
      <c r="D29" s="121" t="s">
        <v>121</v>
      </c>
      <c r="E29" s="132"/>
      <c r="F29" s="121" t="s">
        <v>67</v>
      </c>
      <c r="G29" s="132"/>
      <c r="H29" s="122" t="s">
        <v>122</v>
      </c>
      <c r="I29" s="132"/>
      <c r="J29" s="122" t="s">
        <v>18</v>
      </c>
      <c r="K29" s="126">
        <v>4</v>
      </c>
      <c r="M29" s="128"/>
      <c r="N29" s="121" t="s">
        <v>67</v>
      </c>
      <c r="O29" s="128"/>
      <c r="Q29" s="128"/>
      <c r="R29" s="121" t="s">
        <v>67</v>
      </c>
      <c r="S29" s="128"/>
      <c r="U29" s="126">
        <v>4</v>
      </c>
      <c r="W29" s="130"/>
    </row>
    <row r="30" spans="2:23" x14ac:dyDescent="0.45">
      <c r="B30" s="121">
        <v>25</v>
      </c>
      <c r="C30" s="126" t="s">
        <v>146</v>
      </c>
      <c r="D30" s="121" t="s">
        <v>121</v>
      </c>
      <c r="E30" s="132"/>
      <c r="F30" s="121" t="s">
        <v>67</v>
      </c>
      <c r="G30" s="132"/>
      <c r="H30" s="122" t="s">
        <v>122</v>
      </c>
      <c r="I30" s="132"/>
      <c r="J30" s="122" t="s">
        <v>18</v>
      </c>
      <c r="K30" s="126">
        <v>4</v>
      </c>
      <c r="M30" s="128"/>
      <c r="N30" s="121" t="s">
        <v>67</v>
      </c>
      <c r="O30" s="128"/>
      <c r="Q30" s="128"/>
      <c r="R30" s="121" t="s">
        <v>67</v>
      </c>
      <c r="S30" s="128"/>
      <c r="U30" s="126">
        <v>3</v>
      </c>
      <c r="W30" s="130"/>
    </row>
    <row r="31" spans="2:23" x14ac:dyDescent="0.45">
      <c r="B31" s="121">
        <v>26</v>
      </c>
      <c r="C31" s="126" t="s">
        <v>147</v>
      </c>
      <c r="D31" s="121" t="s">
        <v>121</v>
      </c>
      <c r="E31" s="132"/>
      <c r="F31" s="121" t="s">
        <v>67</v>
      </c>
      <c r="G31" s="132"/>
      <c r="H31" s="122" t="s">
        <v>122</v>
      </c>
      <c r="I31" s="132"/>
      <c r="J31" s="122" t="s">
        <v>18</v>
      </c>
      <c r="K31" s="126">
        <v>5</v>
      </c>
      <c r="M31" s="128"/>
      <c r="N31" s="121" t="s">
        <v>67</v>
      </c>
      <c r="O31" s="128"/>
      <c r="Q31" s="128"/>
      <c r="R31" s="121" t="s">
        <v>67</v>
      </c>
      <c r="S31" s="128"/>
      <c r="U31" s="126">
        <v>5</v>
      </c>
      <c r="W31" s="130"/>
    </row>
    <row r="32" spans="2:23" x14ac:dyDescent="0.45">
      <c r="B32" s="121">
        <v>27</v>
      </c>
      <c r="C32" s="126" t="s">
        <v>148</v>
      </c>
      <c r="D32" s="121" t="s">
        <v>121</v>
      </c>
      <c r="E32" s="132"/>
      <c r="F32" s="121" t="s">
        <v>67</v>
      </c>
      <c r="G32" s="132"/>
      <c r="H32" s="122" t="s">
        <v>122</v>
      </c>
      <c r="I32" s="132"/>
      <c r="J32" s="122" t="s">
        <v>18</v>
      </c>
      <c r="K32" s="126">
        <v>0</v>
      </c>
      <c r="M32" s="128"/>
      <c r="N32" s="121" t="s">
        <v>67</v>
      </c>
      <c r="O32" s="128"/>
      <c r="Q32" s="128"/>
      <c r="R32" s="121" t="s">
        <v>67</v>
      </c>
      <c r="S32" s="128"/>
      <c r="U32" s="126">
        <v>0</v>
      </c>
      <c r="W32" s="130" t="s">
        <v>149</v>
      </c>
    </row>
    <row r="33" spans="2:23" x14ac:dyDescent="0.45">
      <c r="B33" s="121">
        <v>28</v>
      </c>
      <c r="C33" s="126" t="s">
        <v>150</v>
      </c>
      <c r="D33" s="121" t="s">
        <v>121</v>
      </c>
      <c r="E33" s="132"/>
      <c r="F33" s="121" t="s">
        <v>67</v>
      </c>
      <c r="G33" s="132"/>
      <c r="H33" s="122" t="s">
        <v>122</v>
      </c>
      <c r="I33" s="132"/>
      <c r="J33" s="122" t="s">
        <v>18</v>
      </c>
      <c r="K33" s="126"/>
      <c r="M33" s="128"/>
      <c r="N33" s="121" t="s">
        <v>67</v>
      </c>
      <c r="O33" s="128"/>
      <c r="Q33" s="128"/>
      <c r="R33" s="121" t="s">
        <v>67</v>
      </c>
      <c r="S33" s="128"/>
      <c r="U33" s="126"/>
      <c r="W33" s="130"/>
    </row>
    <row r="34" spans="2:23" x14ac:dyDescent="0.45">
      <c r="B34" s="121">
        <v>29</v>
      </c>
      <c r="C34" s="126" t="s">
        <v>150</v>
      </c>
      <c r="D34" s="121" t="s">
        <v>121</v>
      </c>
      <c r="E34" s="132"/>
      <c r="F34" s="121" t="s">
        <v>67</v>
      </c>
      <c r="G34" s="132"/>
      <c r="H34" s="122" t="s">
        <v>122</v>
      </c>
      <c r="I34" s="132"/>
      <c r="J34" s="122" t="s">
        <v>18</v>
      </c>
      <c r="K34" s="126"/>
      <c r="M34" s="128"/>
      <c r="N34" s="121" t="s">
        <v>67</v>
      </c>
      <c r="O34" s="128"/>
      <c r="Q34" s="128"/>
      <c r="R34" s="121" t="s">
        <v>67</v>
      </c>
      <c r="S34" s="128"/>
      <c r="U34" s="126"/>
      <c r="W34" s="130"/>
    </row>
    <row r="35" spans="2:23" x14ac:dyDescent="0.45">
      <c r="B35" s="121">
        <v>30</v>
      </c>
      <c r="C35" s="126" t="s">
        <v>150</v>
      </c>
      <c r="D35" s="121" t="s">
        <v>121</v>
      </c>
      <c r="E35" s="132"/>
      <c r="F35" s="121" t="s">
        <v>67</v>
      </c>
      <c r="G35" s="132"/>
      <c r="H35" s="122" t="s">
        <v>122</v>
      </c>
      <c r="I35" s="132"/>
      <c r="J35" s="122" t="s">
        <v>18</v>
      </c>
      <c r="K35" s="126"/>
      <c r="M35" s="128"/>
      <c r="N35" s="121" t="s">
        <v>67</v>
      </c>
      <c r="O35" s="128"/>
      <c r="Q35" s="128"/>
      <c r="R35" s="121" t="s">
        <v>67</v>
      </c>
      <c r="S35" s="128"/>
      <c r="U35" s="126"/>
      <c r="W35" s="130"/>
    </row>
    <row r="36" spans="2:23" x14ac:dyDescent="0.45">
      <c r="C36" s="133"/>
    </row>
    <row r="37" spans="2:23" x14ac:dyDescent="0.45">
      <c r="C37" s="122" t="s">
        <v>151</v>
      </c>
    </row>
    <row r="38" spans="2:23" x14ac:dyDescent="0.45">
      <c r="C38" s="122" t="s">
        <v>152</v>
      </c>
    </row>
    <row r="39" spans="2:23" x14ac:dyDescent="0.45">
      <c r="C39" s="122" t="s">
        <v>153</v>
      </c>
    </row>
    <row r="40" spans="2:23" x14ac:dyDescent="0.45">
      <c r="C40" s="122" t="s">
        <v>154</v>
      </c>
    </row>
    <row r="41" spans="2:23" x14ac:dyDescent="0.45">
      <c r="C41" s="123" t="s">
        <v>155</v>
      </c>
    </row>
    <row r="42" spans="2:23" x14ac:dyDescent="0.45">
      <c r="C42" s="123"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K109"/>
  <sheetViews>
    <sheetView showGridLines="0" view="pageBreakPreview" zoomScaleNormal="55" zoomScaleSheetLayoutView="100" workbookViewId="0"/>
  </sheetViews>
  <sheetFormatPr defaultColWidth="4.5" defaultRowHeight="14.4" x14ac:dyDescent="0.45"/>
  <cols>
    <col min="1" max="1" width="0.8984375" style="3" customWidth="1"/>
    <col min="2" max="58" width="5.69921875" style="3" customWidth="1"/>
    <col min="59" max="59" width="1.09765625" style="3" customWidth="1"/>
    <col min="60" max="16384" width="4.5" style="3"/>
  </cols>
  <sheetData>
    <row r="1" spans="2:63" s="5" customFormat="1" ht="20.25" customHeight="1" x14ac:dyDescent="0.45">
      <c r="C1" s="7" t="s">
        <v>250</v>
      </c>
      <c r="D1" s="7"/>
      <c r="E1" s="7"/>
      <c r="F1" s="7"/>
      <c r="I1" s="8" t="s">
        <v>60</v>
      </c>
      <c r="L1" s="7"/>
      <c r="M1" s="7"/>
      <c r="N1" s="7"/>
      <c r="O1" s="7"/>
      <c r="P1" s="7"/>
      <c r="Q1" s="7"/>
      <c r="R1" s="7"/>
      <c r="S1" s="7"/>
      <c r="AO1" s="2" t="s">
        <v>61</v>
      </c>
      <c r="AP1" s="483" t="s">
        <v>231</v>
      </c>
      <c r="AQ1" s="483"/>
      <c r="AR1" s="483"/>
      <c r="AS1" s="483"/>
      <c r="AT1" s="483"/>
      <c r="AU1" s="483"/>
      <c r="AV1" s="483"/>
      <c r="AW1" s="483"/>
      <c r="AX1" s="483"/>
      <c r="AY1" s="483"/>
      <c r="AZ1" s="483"/>
      <c r="BA1" s="483"/>
      <c r="BB1" s="483"/>
      <c r="BC1" s="483"/>
      <c r="BD1" s="483"/>
      <c r="BE1" s="483"/>
      <c r="BF1" s="2" t="s">
        <v>0</v>
      </c>
    </row>
    <row r="2" spans="2:63" s="1" customFormat="1" ht="20.25" customHeight="1" x14ac:dyDescent="0.45">
      <c r="F2" s="8"/>
      <c r="I2" s="8"/>
      <c r="J2" s="8"/>
      <c r="L2" s="2"/>
      <c r="M2" s="2"/>
      <c r="N2" s="2"/>
      <c r="O2" s="2"/>
      <c r="P2" s="2"/>
      <c r="Q2" s="2"/>
      <c r="R2" s="2"/>
      <c r="S2" s="2"/>
      <c r="X2" s="2" t="s">
        <v>17</v>
      </c>
      <c r="Y2" s="258">
        <v>6</v>
      </c>
      <c r="Z2" s="258"/>
      <c r="AA2" s="2" t="s">
        <v>14</v>
      </c>
      <c r="AB2" s="257">
        <f>IF(Y2=0,"",YEAR(DATE(2018+Y2,1,1)))</f>
        <v>2024</v>
      </c>
      <c r="AC2" s="257"/>
      <c r="AD2" s="1" t="s">
        <v>18</v>
      </c>
      <c r="AE2" s="1" t="s">
        <v>19</v>
      </c>
      <c r="AF2" s="258">
        <v>4</v>
      </c>
      <c r="AG2" s="258"/>
      <c r="AH2" s="1" t="s">
        <v>20</v>
      </c>
      <c r="AO2" s="2" t="s">
        <v>62</v>
      </c>
      <c r="AP2" s="256"/>
      <c r="AQ2" s="256"/>
      <c r="AR2" s="256"/>
      <c r="AS2" s="256"/>
      <c r="AT2" s="256"/>
      <c r="AU2" s="256"/>
      <c r="AV2" s="256"/>
      <c r="AW2" s="256"/>
      <c r="AX2" s="256"/>
      <c r="AY2" s="256"/>
      <c r="AZ2" s="256"/>
      <c r="BA2" s="256"/>
      <c r="BB2" s="256"/>
      <c r="BC2" s="256"/>
      <c r="BD2" s="256"/>
      <c r="BE2" s="256"/>
      <c r="BF2" s="2" t="s">
        <v>0</v>
      </c>
      <c r="BG2" s="2"/>
      <c r="BH2" s="2"/>
      <c r="BI2" s="2"/>
    </row>
    <row r="3" spans="2:63" s="1" customFormat="1" ht="20.25" customHeight="1" x14ac:dyDescent="0.45">
      <c r="F3" s="8"/>
      <c r="I3" s="8"/>
      <c r="K3" s="2"/>
      <c r="L3" s="2"/>
      <c r="M3" s="2"/>
      <c r="N3" s="2"/>
      <c r="O3" s="2"/>
      <c r="P3" s="2"/>
      <c r="Q3" s="2"/>
      <c r="Y3" s="19"/>
      <c r="Z3" s="19"/>
      <c r="AA3" s="19"/>
      <c r="AB3" s="20"/>
      <c r="AC3" s="19"/>
      <c r="AZ3" s="74" t="s">
        <v>38</v>
      </c>
      <c r="BA3" s="337" t="s">
        <v>47</v>
      </c>
      <c r="BB3" s="338"/>
      <c r="BC3" s="338"/>
      <c r="BD3" s="339"/>
      <c r="BE3" s="2"/>
    </row>
    <row r="4" spans="2:63" s="1" customFormat="1" ht="20.25" customHeight="1" x14ac:dyDescent="0.45">
      <c r="F4" s="8"/>
      <c r="I4" s="8"/>
      <c r="K4" s="2"/>
      <c r="L4" s="2"/>
      <c r="M4" s="2"/>
      <c r="N4" s="2"/>
      <c r="O4" s="2"/>
      <c r="P4" s="2"/>
      <c r="Q4" s="2"/>
      <c r="Y4" s="19"/>
      <c r="Z4" s="19"/>
      <c r="AA4" s="19"/>
      <c r="AB4" s="20"/>
      <c r="AC4" s="19"/>
      <c r="AZ4" s="74" t="s">
        <v>42</v>
      </c>
      <c r="BA4" s="337" t="s">
        <v>43</v>
      </c>
      <c r="BB4" s="338"/>
      <c r="BC4" s="338"/>
      <c r="BD4" s="339"/>
      <c r="BE4" s="2"/>
    </row>
    <row r="5" spans="2:63" s="1" customFormat="1" ht="5.0999999999999996" customHeight="1" x14ac:dyDescent="0.45">
      <c r="F5" s="8"/>
      <c r="I5" s="8"/>
      <c r="K5" s="2"/>
      <c r="L5" s="2"/>
      <c r="M5" s="2"/>
      <c r="N5" s="2"/>
      <c r="O5" s="2"/>
      <c r="P5" s="2"/>
      <c r="Q5" s="2"/>
      <c r="Y5" s="15"/>
      <c r="Z5" s="1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1" customHeight="1" x14ac:dyDescent="0.45">
      <c r="B6" s="7"/>
      <c r="C6" s="5"/>
      <c r="D6" s="5"/>
      <c r="E6" s="5"/>
      <c r="F6" s="5"/>
      <c r="G6" s="25"/>
      <c r="H6" s="25"/>
      <c r="I6" s="25"/>
      <c r="J6" s="21"/>
      <c r="K6" s="25"/>
      <c r="L6" s="25"/>
      <c r="M6" s="25"/>
      <c r="AF6" s="5"/>
      <c r="AG6" s="5"/>
      <c r="AH6" s="5"/>
      <c r="AI6" s="5"/>
      <c r="AJ6" s="5"/>
      <c r="AK6" s="5" t="s">
        <v>157</v>
      </c>
      <c r="AL6" s="5"/>
      <c r="AM6" s="5"/>
      <c r="AN6" s="5"/>
      <c r="AO6" s="5"/>
      <c r="AP6" s="5"/>
      <c r="AQ6" s="5"/>
      <c r="AS6" s="80"/>
      <c r="AT6" s="80"/>
      <c r="AU6" s="24"/>
      <c r="AV6" s="5"/>
      <c r="AW6" s="261">
        <v>40</v>
      </c>
      <c r="AX6" s="262"/>
      <c r="AY6" s="69" t="s">
        <v>21</v>
      </c>
      <c r="AZ6" s="17"/>
      <c r="BA6" s="261">
        <v>160</v>
      </c>
      <c r="BB6" s="262"/>
      <c r="BC6" s="24" t="s">
        <v>41</v>
      </c>
      <c r="BD6" s="5"/>
      <c r="BE6" s="75"/>
    </row>
    <row r="7" spans="2:63" s="1" customFormat="1" ht="5.0999999999999996" customHeight="1" x14ac:dyDescent="0.45">
      <c r="B7" s="7"/>
      <c r="C7" s="28"/>
      <c r="D7" s="28"/>
      <c r="E7" s="28"/>
      <c r="F7" s="25"/>
      <c r="G7" s="25"/>
      <c r="H7" s="25"/>
      <c r="I7" s="25"/>
      <c r="J7" s="25"/>
      <c r="K7" s="25"/>
      <c r="L7" s="25"/>
      <c r="M7" s="25"/>
      <c r="AF7" s="5"/>
      <c r="AG7" s="5"/>
      <c r="AH7" s="5"/>
      <c r="AI7" s="5"/>
      <c r="AJ7" s="5"/>
      <c r="AK7" s="5"/>
      <c r="AL7" s="5"/>
      <c r="AM7" s="5"/>
      <c r="AN7" s="5"/>
      <c r="AO7" s="5"/>
      <c r="AP7" s="5"/>
      <c r="AQ7" s="5"/>
      <c r="AR7" s="5"/>
      <c r="AS7" s="5"/>
      <c r="AT7" s="5"/>
      <c r="AU7" s="5"/>
      <c r="AV7" s="5"/>
      <c r="AW7" s="17"/>
      <c r="AX7" s="17"/>
      <c r="AY7" s="17"/>
      <c r="AZ7" s="17"/>
      <c r="BA7" s="17"/>
      <c r="BB7" s="17"/>
      <c r="BC7" s="5"/>
      <c r="BD7" s="75"/>
      <c r="BE7" s="75"/>
    </row>
    <row r="8" spans="2:63" s="1" customFormat="1" ht="21" customHeight="1" x14ac:dyDescent="0.45">
      <c r="B8" s="27"/>
      <c r="C8" s="17"/>
      <c r="D8" s="17"/>
      <c r="E8" s="17"/>
      <c r="F8" s="17"/>
      <c r="G8" s="17"/>
      <c r="H8" s="17"/>
      <c r="I8" s="17"/>
      <c r="J8" s="17"/>
      <c r="K8" s="17"/>
      <c r="L8" s="17"/>
      <c r="M8" s="17"/>
      <c r="AF8" s="28"/>
      <c r="AG8" s="5"/>
      <c r="AH8" s="5"/>
      <c r="AI8" s="78"/>
      <c r="AJ8" s="5"/>
      <c r="AL8" s="5" t="s">
        <v>208</v>
      </c>
      <c r="AM8" s="5"/>
      <c r="AN8" s="5"/>
      <c r="AO8" s="5"/>
      <c r="AP8" s="5"/>
      <c r="AQ8" s="5"/>
      <c r="AR8" s="5"/>
      <c r="AS8" s="5"/>
      <c r="AT8" s="28"/>
      <c r="AU8" s="28"/>
      <c r="AV8" s="28"/>
      <c r="AW8" s="17"/>
      <c r="AX8" s="17"/>
      <c r="AY8" s="76" t="s">
        <v>159</v>
      </c>
      <c r="AZ8" s="17"/>
      <c r="BA8" s="261"/>
      <c r="BB8" s="262"/>
      <c r="BC8" s="24" t="s">
        <v>160</v>
      </c>
      <c r="BE8" s="5"/>
      <c r="BI8" s="2"/>
      <c r="BJ8" s="2"/>
      <c r="BK8" s="2"/>
    </row>
    <row r="9" spans="2:63" s="1" customFormat="1" ht="5.0999999999999996" customHeight="1" x14ac:dyDescent="0.45">
      <c r="B9" s="27"/>
      <c r="C9" s="17"/>
      <c r="D9" s="17"/>
      <c r="E9" s="17"/>
      <c r="F9" s="17"/>
      <c r="G9" s="17"/>
      <c r="H9" s="17"/>
      <c r="I9" s="17"/>
      <c r="J9" s="17"/>
      <c r="K9" s="17"/>
      <c r="L9" s="17"/>
      <c r="M9" s="17"/>
      <c r="AF9" s="28"/>
      <c r="AG9" s="5"/>
      <c r="AH9" s="5"/>
      <c r="AI9" s="78"/>
      <c r="AJ9" s="5"/>
      <c r="AK9" s="5"/>
      <c r="AL9" s="5"/>
      <c r="AM9" s="5"/>
      <c r="AN9" s="5"/>
      <c r="AO9" s="5"/>
      <c r="AP9" s="28"/>
      <c r="AQ9" s="28"/>
      <c r="AR9" s="28"/>
      <c r="AS9" s="5"/>
      <c r="AT9" s="5"/>
      <c r="AU9" s="5"/>
      <c r="AV9" s="5"/>
      <c r="AW9" s="5"/>
      <c r="AX9" s="5"/>
      <c r="AY9" s="5"/>
      <c r="AZ9" s="5"/>
      <c r="BA9" s="5"/>
      <c r="BB9" s="5"/>
      <c r="BC9" s="5"/>
      <c r="BD9" s="5"/>
      <c r="BE9" s="5"/>
      <c r="BI9" s="2"/>
      <c r="BJ9" s="2"/>
      <c r="BK9" s="2"/>
    </row>
    <row r="10" spans="2:63" s="1" customFormat="1" ht="21" customHeight="1" x14ac:dyDescent="0.45">
      <c r="P10" s="25"/>
      <c r="Q10" s="25"/>
      <c r="R10" s="75"/>
      <c r="S10" s="487"/>
      <c r="T10" s="487"/>
      <c r="U10" s="7"/>
      <c r="Y10" s="28"/>
      <c r="Z10" s="77"/>
      <c r="AA10" s="7"/>
      <c r="AB10" s="28"/>
      <c r="AC10" s="28"/>
      <c r="AD10" s="28"/>
      <c r="AF10" s="78"/>
      <c r="AG10" s="78"/>
      <c r="AH10" s="78"/>
      <c r="AI10" s="5"/>
      <c r="AJ10" s="75"/>
      <c r="AK10" s="77"/>
      <c r="AL10" s="5"/>
      <c r="AM10" s="5"/>
      <c r="AN10" s="5"/>
      <c r="AO10" s="5"/>
      <c r="AP10" s="5"/>
      <c r="AQ10" s="7" t="s">
        <v>209</v>
      </c>
      <c r="AR10" s="5"/>
      <c r="AS10" s="5"/>
      <c r="AT10" s="5"/>
      <c r="AU10" s="5"/>
      <c r="AV10" s="5"/>
      <c r="AW10" s="5"/>
      <c r="AX10" s="5"/>
      <c r="AY10" s="5"/>
      <c r="AZ10" s="5"/>
      <c r="BA10" s="28"/>
      <c r="BB10" s="78"/>
      <c r="BC10" s="5"/>
      <c r="BD10" s="5"/>
      <c r="BE10" s="28"/>
      <c r="BF10" s="5"/>
      <c r="BI10" s="2"/>
      <c r="BJ10" s="2"/>
      <c r="BK10" s="2"/>
    </row>
    <row r="11" spans="2:63" s="1" customFormat="1" ht="21" customHeight="1" x14ac:dyDescent="0.45">
      <c r="P11" s="5"/>
      <c r="Q11" s="5"/>
      <c r="R11" s="5"/>
      <c r="S11" s="5"/>
      <c r="T11" s="5"/>
      <c r="Y11" s="5"/>
      <c r="Z11" s="5"/>
      <c r="AA11" s="5"/>
      <c r="AB11" s="5"/>
      <c r="AC11" s="5"/>
      <c r="AD11" s="5"/>
      <c r="AF11" s="28"/>
      <c r="AG11" s="78"/>
      <c r="AH11" s="5"/>
      <c r="AI11" s="78"/>
      <c r="AJ11" s="5"/>
      <c r="AK11" s="5"/>
      <c r="AL11" s="5"/>
      <c r="AM11" s="28"/>
      <c r="AN11" s="7"/>
      <c r="AO11" s="28"/>
      <c r="AP11" s="28"/>
      <c r="AQ11" s="7" t="s">
        <v>210</v>
      </c>
      <c r="AR11" s="5"/>
      <c r="AS11" s="5"/>
      <c r="AT11" s="5"/>
      <c r="AU11" s="5"/>
      <c r="AV11" s="5"/>
      <c r="AW11" s="5"/>
      <c r="AX11" s="5"/>
      <c r="AY11" s="5"/>
      <c r="AZ11" s="342">
        <v>0.29166666666666669</v>
      </c>
      <c r="BA11" s="343"/>
      <c r="BB11" s="344"/>
      <c r="BC11" s="21" t="s">
        <v>67</v>
      </c>
      <c r="BD11" s="342">
        <v>0.83333333333333337</v>
      </c>
      <c r="BE11" s="343"/>
      <c r="BF11" s="344"/>
      <c r="BI11" s="2"/>
      <c r="BJ11" s="2"/>
      <c r="BK11" s="2"/>
    </row>
    <row r="12" spans="2:63" s="1" customFormat="1" ht="21" customHeight="1" x14ac:dyDescent="0.45">
      <c r="P12" s="3"/>
      <c r="Q12" s="3"/>
      <c r="R12" s="3"/>
      <c r="S12" s="3"/>
      <c r="T12" s="3"/>
      <c r="U12" s="3"/>
      <c r="Y12" s="21"/>
      <c r="Z12" s="3"/>
      <c r="AA12" s="3"/>
      <c r="AB12" s="21"/>
      <c r="AC12" s="28"/>
      <c r="AD12" s="28"/>
      <c r="AE12" s="15"/>
      <c r="AF12" s="7"/>
      <c r="AG12" s="78"/>
      <c r="AH12" s="5"/>
      <c r="AI12" s="78"/>
      <c r="AJ12" s="5"/>
      <c r="AK12" s="5"/>
      <c r="AL12" s="5"/>
      <c r="AM12" s="21"/>
      <c r="AN12" s="25"/>
      <c r="AO12" s="25"/>
      <c r="AP12" s="25"/>
      <c r="AQ12" s="7" t="s">
        <v>211</v>
      </c>
      <c r="AR12" s="5"/>
      <c r="AS12" s="5"/>
      <c r="AT12" s="5"/>
      <c r="AU12" s="5"/>
      <c r="AV12" s="5"/>
      <c r="AW12" s="5"/>
      <c r="AX12" s="5"/>
      <c r="AY12" s="5"/>
      <c r="AZ12" s="342">
        <v>0.83333333333333337</v>
      </c>
      <c r="BA12" s="343"/>
      <c r="BB12" s="344"/>
      <c r="BC12" s="21" t="s">
        <v>67</v>
      </c>
      <c r="BD12" s="342">
        <v>0.29166666666666669</v>
      </c>
      <c r="BE12" s="343"/>
      <c r="BF12" s="344"/>
      <c r="BI12" s="2"/>
      <c r="BJ12" s="2"/>
      <c r="BK12" s="2"/>
    </row>
    <row r="13" spans="2:63" ht="12" customHeight="1" thickBot="1" x14ac:dyDescent="0.5">
      <c r="C13" s="29"/>
      <c r="D13" s="29"/>
      <c r="E13" s="29"/>
      <c r="F13" s="29"/>
      <c r="Y13" s="29"/>
      <c r="AP13" s="29"/>
      <c r="BG13" s="4"/>
      <c r="BH13" s="4"/>
      <c r="BI13" s="4"/>
    </row>
    <row r="14" spans="2:63" ht="21.6" customHeight="1" x14ac:dyDescent="0.45">
      <c r="B14" s="484" t="s">
        <v>22</v>
      </c>
      <c r="C14" s="347" t="s">
        <v>70</v>
      </c>
      <c r="D14" s="281"/>
      <c r="E14" s="289"/>
      <c r="F14" s="350" t="s">
        <v>71</v>
      </c>
      <c r="G14" s="280" t="s">
        <v>212</v>
      </c>
      <c r="H14" s="281"/>
      <c r="I14" s="281"/>
      <c r="J14" s="289"/>
      <c r="K14" s="280" t="s">
        <v>73</v>
      </c>
      <c r="L14" s="281"/>
      <c r="M14" s="289"/>
      <c r="N14" s="280" t="s">
        <v>213</v>
      </c>
      <c r="O14" s="281"/>
      <c r="P14" s="281"/>
      <c r="Q14" s="281"/>
      <c r="R14" s="282"/>
      <c r="S14" s="184"/>
      <c r="T14" s="185"/>
      <c r="U14" s="185"/>
      <c r="V14" s="185"/>
      <c r="W14" s="185"/>
      <c r="X14" s="185"/>
      <c r="Y14" s="185"/>
      <c r="Z14" s="185"/>
      <c r="AA14" s="185"/>
      <c r="AB14" s="185"/>
      <c r="AC14" s="185"/>
      <c r="AD14" s="185"/>
      <c r="AE14" s="185"/>
      <c r="AF14" s="185"/>
      <c r="AG14" s="186" t="s">
        <v>74</v>
      </c>
      <c r="AH14" s="185"/>
      <c r="AI14" s="185"/>
      <c r="AJ14" s="185"/>
      <c r="AK14" s="185"/>
      <c r="AL14" s="185"/>
      <c r="AM14" s="185"/>
      <c r="AN14" s="187"/>
      <c r="AO14" s="187"/>
      <c r="AP14" s="185"/>
      <c r="AQ14" s="185"/>
      <c r="AR14" s="185"/>
      <c r="AS14" s="185"/>
      <c r="AT14" s="185"/>
      <c r="AU14" s="185"/>
      <c r="AV14" s="185"/>
      <c r="AW14" s="188"/>
      <c r="AX14" s="488" t="str">
        <f>IF(BA3="計画","(11)1～4週目の勤務時間数合計","(11)1か月の勤務時間数　合計")</f>
        <v>(11)1か月の勤務時間数　合計</v>
      </c>
      <c r="AY14" s="355"/>
      <c r="AZ14" s="353" t="s">
        <v>214</v>
      </c>
      <c r="BA14" s="355"/>
      <c r="BB14" s="347" t="s">
        <v>215</v>
      </c>
      <c r="BC14" s="281"/>
      <c r="BD14" s="281"/>
      <c r="BE14" s="281"/>
      <c r="BF14" s="282"/>
    </row>
    <row r="15" spans="2:63" ht="20.25" customHeight="1" x14ac:dyDescent="0.45">
      <c r="B15" s="485"/>
      <c r="C15" s="348"/>
      <c r="D15" s="284"/>
      <c r="E15" s="290"/>
      <c r="F15" s="351"/>
      <c r="G15" s="283"/>
      <c r="H15" s="284"/>
      <c r="I15" s="284"/>
      <c r="J15" s="290"/>
      <c r="K15" s="283"/>
      <c r="L15" s="284"/>
      <c r="M15" s="290"/>
      <c r="N15" s="283"/>
      <c r="O15" s="284"/>
      <c r="P15" s="284"/>
      <c r="Q15" s="284"/>
      <c r="R15" s="285"/>
      <c r="S15" s="264" t="s">
        <v>8</v>
      </c>
      <c r="T15" s="264"/>
      <c r="U15" s="264"/>
      <c r="V15" s="264"/>
      <c r="W15" s="264"/>
      <c r="X15" s="264"/>
      <c r="Y15" s="265"/>
      <c r="Z15" s="263" t="s">
        <v>9</v>
      </c>
      <c r="AA15" s="264"/>
      <c r="AB15" s="264"/>
      <c r="AC15" s="264"/>
      <c r="AD15" s="264"/>
      <c r="AE15" s="264"/>
      <c r="AF15" s="265"/>
      <c r="AG15" s="263" t="s">
        <v>10</v>
      </c>
      <c r="AH15" s="264"/>
      <c r="AI15" s="264"/>
      <c r="AJ15" s="264"/>
      <c r="AK15" s="264"/>
      <c r="AL15" s="264"/>
      <c r="AM15" s="265"/>
      <c r="AN15" s="263" t="s">
        <v>11</v>
      </c>
      <c r="AO15" s="264"/>
      <c r="AP15" s="264"/>
      <c r="AQ15" s="264"/>
      <c r="AR15" s="264"/>
      <c r="AS15" s="264"/>
      <c r="AT15" s="265"/>
      <c r="AU15" s="263" t="s">
        <v>12</v>
      </c>
      <c r="AV15" s="264"/>
      <c r="AW15" s="264"/>
      <c r="AX15" s="489"/>
      <c r="AY15" s="358"/>
      <c r="AZ15" s="356"/>
      <c r="BA15" s="358"/>
      <c r="BB15" s="348"/>
      <c r="BC15" s="284"/>
      <c r="BD15" s="284"/>
      <c r="BE15" s="284"/>
      <c r="BF15" s="285"/>
    </row>
    <row r="16" spans="2:63" ht="20.25" customHeight="1" x14ac:dyDescent="0.45">
      <c r="B16" s="485"/>
      <c r="C16" s="348"/>
      <c r="D16" s="284"/>
      <c r="E16" s="290"/>
      <c r="F16" s="351"/>
      <c r="G16" s="283"/>
      <c r="H16" s="284"/>
      <c r="I16" s="284"/>
      <c r="J16" s="290"/>
      <c r="K16" s="283"/>
      <c r="L16" s="284"/>
      <c r="M16" s="290"/>
      <c r="N16" s="283"/>
      <c r="O16" s="284"/>
      <c r="P16" s="284"/>
      <c r="Q16" s="284"/>
      <c r="R16" s="285"/>
      <c r="S16" s="87">
        <v>1</v>
      </c>
      <c r="T16" s="37">
        <v>2</v>
      </c>
      <c r="U16" s="37">
        <v>3</v>
      </c>
      <c r="V16" s="37">
        <v>4</v>
      </c>
      <c r="W16" s="37">
        <v>5</v>
      </c>
      <c r="X16" s="37">
        <v>6</v>
      </c>
      <c r="Y16" s="38">
        <v>7</v>
      </c>
      <c r="Z16" s="36">
        <v>8</v>
      </c>
      <c r="AA16" s="37">
        <v>9</v>
      </c>
      <c r="AB16" s="37">
        <v>10</v>
      </c>
      <c r="AC16" s="37">
        <v>11</v>
      </c>
      <c r="AD16" s="37">
        <v>12</v>
      </c>
      <c r="AE16" s="37">
        <v>13</v>
      </c>
      <c r="AF16" s="38">
        <v>14</v>
      </c>
      <c r="AG16" s="87">
        <v>15</v>
      </c>
      <c r="AH16" s="37">
        <v>16</v>
      </c>
      <c r="AI16" s="37">
        <v>17</v>
      </c>
      <c r="AJ16" s="37">
        <v>18</v>
      </c>
      <c r="AK16" s="37">
        <v>19</v>
      </c>
      <c r="AL16" s="37">
        <v>20</v>
      </c>
      <c r="AM16" s="38">
        <v>21</v>
      </c>
      <c r="AN16" s="36">
        <v>22</v>
      </c>
      <c r="AO16" s="37">
        <v>23</v>
      </c>
      <c r="AP16" s="37">
        <v>24</v>
      </c>
      <c r="AQ16" s="37">
        <v>25</v>
      </c>
      <c r="AR16" s="37">
        <v>26</v>
      </c>
      <c r="AS16" s="37">
        <v>27</v>
      </c>
      <c r="AT16" s="38">
        <v>28</v>
      </c>
      <c r="AU16" s="36" t="str">
        <f>IF($BA$3="暦月",IF(DAY(DATE($AB$2,$AF$2,29))=29,29,""),"")</f>
        <v/>
      </c>
      <c r="AV16" s="37" t="str">
        <f>IF($BA$3="暦月",IF(DAY(DATE($AB$2,$AF$2,30))=30,30,""),"")</f>
        <v/>
      </c>
      <c r="AW16" s="38" t="str">
        <f>IF($BA$3="暦月",IF(DAY(DATE($AB$2,$AF$2,31))=31,31,""),"")</f>
        <v/>
      </c>
      <c r="AX16" s="489"/>
      <c r="AY16" s="358"/>
      <c r="AZ16" s="356"/>
      <c r="BA16" s="358"/>
      <c r="BB16" s="348"/>
      <c r="BC16" s="284"/>
      <c r="BD16" s="284"/>
      <c r="BE16" s="284"/>
      <c r="BF16" s="285"/>
    </row>
    <row r="17" spans="2:58" ht="20.25" hidden="1" customHeight="1" x14ac:dyDescent="0.45">
      <c r="B17" s="485"/>
      <c r="C17" s="348"/>
      <c r="D17" s="284"/>
      <c r="E17" s="290"/>
      <c r="F17" s="351"/>
      <c r="G17" s="283"/>
      <c r="H17" s="284"/>
      <c r="I17" s="284"/>
      <c r="J17" s="290"/>
      <c r="K17" s="283"/>
      <c r="L17" s="284"/>
      <c r="M17" s="290"/>
      <c r="N17" s="283"/>
      <c r="O17" s="284"/>
      <c r="P17" s="284"/>
      <c r="Q17" s="284"/>
      <c r="R17" s="285"/>
      <c r="S17" s="87">
        <f>WEEKDAY(DATE($AB$2,$AF$2,1))</f>
        <v>2</v>
      </c>
      <c r="T17" s="37">
        <f>WEEKDAY(DATE($AB$2,$AF$2,2))</f>
        <v>3</v>
      </c>
      <c r="U17" s="37">
        <f>WEEKDAY(DATE($AB$2,$AF$2,3))</f>
        <v>4</v>
      </c>
      <c r="V17" s="37">
        <f>WEEKDAY(DATE($AB$2,$AF$2,4))</f>
        <v>5</v>
      </c>
      <c r="W17" s="37">
        <f>WEEKDAY(DATE($AB$2,$AF$2,5))</f>
        <v>6</v>
      </c>
      <c r="X17" s="37">
        <f>WEEKDAY(DATE($AB$2,$AF$2,6))</f>
        <v>7</v>
      </c>
      <c r="Y17" s="38">
        <f>WEEKDAY(DATE($AB$2,$AF$2,7))</f>
        <v>1</v>
      </c>
      <c r="Z17" s="36">
        <f>WEEKDAY(DATE($AB$2,$AF$2,8))</f>
        <v>2</v>
      </c>
      <c r="AA17" s="37">
        <f>WEEKDAY(DATE($AB$2,$AF$2,9))</f>
        <v>3</v>
      </c>
      <c r="AB17" s="37">
        <f>WEEKDAY(DATE($AB$2,$AF$2,10))</f>
        <v>4</v>
      </c>
      <c r="AC17" s="37">
        <f>WEEKDAY(DATE($AB$2,$AF$2,11))</f>
        <v>5</v>
      </c>
      <c r="AD17" s="37">
        <f>WEEKDAY(DATE($AB$2,$AF$2,12))</f>
        <v>6</v>
      </c>
      <c r="AE17" s="37">
        <f>WEEKDAY(DATE($AB$2,$AF$2,13))</f>
        <v>7</v>
      </c>
      <c r="AF17" s="38">
        <f>WEEKDAY(DATE($AB$2,$AF$2,14))</f>
        <v>1</v>
      </c>
      <c r="AG17" s="36">
        <f>WEEKDAY(DATE($AB$2,$AF$2,15))</f>
        <v>2</v>
      </c>
      <c r="AH17" s="37">
        <f>WEEKDAY(DATE($AB$2,$AF$2,16))</f>
        <v>3</v>
      </c>
      <c r="AI17" s="37">
        <f>WEEKDAY(DATE($AB$2,$AF$2,17))</f>
        <v>4</v>
      </c>
      <c r="AJ17" s="37">
        <f>WEEKDAY(DATE($AB$2,$AF$2,18))</f>
        <v>5</v>
      </c>
      <c r="AK17" s="37">
        <f>WEEKDAY(DATE($AB$2,$AF$2,19))</f>
        <v>6</v>
      </c>
      <c r="AL17" s="37">
        <f>WEEKDAY(DATE($AB$2,$AF$2,20))</f>
        <v>7</v>
      </c>
      <c r="AM17" s="38">
        <f>WEEKDAY(DATE($AB$2,$AF$2,21))</f>
        <v>1</v>
      </c>
      <c r="AN17" s="36">
        <f>WEEKDAY(DATE($AB$2,$AF$2,22))</f>
        <v>2</v>
      </c>
      <c r="AO17" s="37">
        <f>WEEKDAY(DATE($AB$2,$AF$2,23))</f>
        <v>3</v>
      </c>
      <c r="AP17" s="37">
        <f>WEEKDAY(DATE($AB$2,$AF$2,24))</f>
        <v>4</v>
      </c>
      <c r="AQ17" s="37">
        <f>WEEKDAY(DATE($AB$2,$AF$2,25))</f>
        <v>5</v>
      </c>
      <c r="AR17" s="37">
        <f>WEEKDAY(DATE($AB$2,$AF$2,26))</f>
        <v>6</v>
      </c>
      <c r="AS17" s="37">
        <f>WEEKDAY(DATE($AB$2,$AF$2,27))</f>
        <v>7</v>
      </c>
      <c r="AT17" s="38">
        <f>WEEKDAY(DATE($AB$2,$AF$2,28))</f>
        <v>1</v>
      </c>
      <c r="AU17" s="36">
        <f>IF(AU16=29,WEEKDAY(DATE($AB$2,$AF$2,29)),0)</f>
        <v>0</v>
      </c>
      <c r="AV17" s="37">
        <f>IF(AV16=30,WEEKDAY(DATE($AB$2,$AF$2,30)),0)</f>
        <v>0</v>
      </c>
      <c r="AW17" s="38">
        <f>IF(AW16=31,WEEKDAY(DATE($AB$2,$AF$2,31)),0)</f>
        <v>0</v>
      </c>
      <c r="AX17" s="489"/>
      <c r="AY17" s="358"/>
      <c r="AZ17" s="356"/>
      <c r="BA17" s="358"/>
      <c r="BB17" s="348"/>
      <c r="BC17" s="284"/>
      <c r="BD17" s="284"/>
      <c r="BE17" s="284"/>
      <c r="BF17" s="285"/>
    </row>
    <row r="18" spans="2:58" ht="20.25" customHeight="1" thickBot="1" x14ac:dyDescent="0.5">
      <c r="B18" s="486"/>
      <c r="C18" s="349"/>
      <c r="D18" s="287"/>
      <c r="E18" s="291"/>
      <c r="F18" s="352"/>
      <c r="G18" s="286"/>
      <c r="H18" s="287"/>
      <c r="I18" s="287"/>
      <c r="J18" s="291"/>
      <c r="K18" s="286"/>
      <c r="L18" s="287"/>
      <c r="M18" s="291"/>
      <c r="N18" s="286"/>
      <c r="O18" s="287"/>
      <c r="P18" s="287"/>
      <c r="Q18" s="287"/>
      <c r="R18" s="288"/>
      <c r="S18" s="139" t="str">
        <f>IF(S17=1,"日",IF(S17=2,"月",IF(S17=3,"火",IF(S17=4,"水",IF(S17=5,"木",IF(S17=6,"金","土"))))))</f>
        <v>月</v>
      </c>
      <c r="T18" s="40" t="str">
        <f t="shared" ref="T18:AT18" si="0">IF(T17=1,"日",IF(T17=2,"月",IF(T17=3,"火",IF(T17=4,"水",IF(T17=5,"木",IF(T17=6,"金","土"))))))</f>
        <v>火</v>
      </c>
      <c r="U18" s="40" t="str">
        <f t="shared" si="0"/>
        <v>水</v>
      </c>
      <c r="V18" s="40" t="str">
        <f t="shared" si="0"/>
        <v>木</v>
      </c>
      <c r="W18" s="40" t="str">
        <f t="shared" si="0"/>
        <v>金</v>
      </c>
      <c r="X18" s="40" t="str">
        <f t="shared" si="0"/>
        <v>土</v>
      </c>
      <c r="Y18" s="41" t="str">
        <f t="shared" si="0"/>
        <v>日</v>
      </c>
      <c r="Z18" s="39" t="str">
        <f>IF(Z17=1,"日",IF(Z17=2,"月",IF(Z17=3,"火",IF(Z17=4,"水",IF(Z17=5,"木",IF(Z17=6,"金","土"))))))</f>
        <v>月</v>
      </c>
      <c r="AA18" s="40" t="str">
        <f t="shared" si="0"/>
        <v>火</v>
      </c>
      <c r="AB18" s="40" t="str">
        <f t="shared" si="0"/>
        <v>水</v>
      </c>
      <c r="AC18" s="40" t="str">
        <f t="shared" si="0"/>
        <v>木</v>
      </c>
      <c r="AD18" s="40" t="str">
        <f t="shared" si="0"/>
        <v>金</v>
      </c>
      <c r="AE18" s="40" t="str">
        <f t="shared" si="0"/>
        <v>土</v>
      </c>
      <c r="AF18" s="41" t="str">
        <f t="shared" si="0"/>
        <v>日</v>
      </c>
      <c r="AG18" s="39" t="str">
        <f>IF(AG17=1,"日",IF(AG17=2,"月",IF(AG17=3,"火",IF(AG17=4,"水",IF(AG17=5,"木",IF(AG17=6,"金","土"))))))</f>
        <v>月</v>
      </c>
      <c r="AH18" s="40" t="str">
        <f t="shared" si="0"/>
        <v>火</v>
      </c>
      <c r="AI18" s="40" t="str">
        <f t="shared" si="0"/>
        <v>水</v>
      </c>
      <c r="AJ18" s="40" t="str">
        <f t="shared" si="0"/>
        <v>木</v>
      </c>
      <c r="AK18" s="40" t="str">
        <f t="shared" si="0"/>
        <v>金</v>
      </c>
      <c r="AL18" s="40" t="str">
        <f t="shared" si="0"/>
        <v>土</v>
      </c>
      <c r="AM18" s="41" t="str">
        <f t="shared" si="0"/>
        <v>日</v>
      </c>
      <c r="AN18" s="39" t="str">
        <f>IF(AN17=1,"日",IF(AN17=2,"月",IF(AN17=3,"火",IF(AN17=4,"水",IF(AN17=5,"木",IF(AN17=6,"金","土"))))))</f>
        <v>月</v>
      </c>
      <c r="AO18" s="40" t="str">
        <f t="shared" si="0"/>
        <v>火</v>
      </c>
      <c r="AP18" s="40" t="str">
        <f t="shared" si="0"/>
        <v>水</v>
      </c>
      <c r="AQ18" s="40" t="str">
        <f t="shared" si="0"/>
        <v>木</v>
      </c>
      <c r="AR18" s="40" t="str">
        <f t="shared" si="0"/>
        <v>金</v>
      </c>
      <c r="AS18" s="40" t="str">
        <f t="shared" si="0"/>
        <v>土</v>
      </c>
      <c r="AT18" s="41" t="str">
        <f t="shared" si="0"/>
        <v>日</v>
      </c>
      <c r="AU18" s="40" t="str">
        <f>IF(AU17=1,"日",IF(AU17=2,"月",IF(AU17=3,"火",IF(AU17=4,"水",IF(AU17=5,"木",IF(AU17=6,"金",IF(AU17=0,"","土")))))))</f>
        <v/>
      </c>
      <c r="AV18" s="40" t="str">
        <f>IF(AV17=1,"日",IF(AV17=2,"月",IF(AV17=3,"火",IF(AV17=4,"水",IF(AV17=5,"木",IF(AV17=6,"金",IF(AV17=0,"","土")))))))</f>
        <v/>
      </c>
      <c r="AW18" s="40" t="str">
        <f>IF(AW17=1,"日",IF(AW17=2,"月",IF(AW17=3,"火",IF(AW17=4,"水",IF(AW17=5,"木",IF(AW17=6,"金",IF(AW17=0,"","土")))))))</f>
        <v/>
      </c>
      <c r="AX18" s="490"/>
      <c r="AY18" s="361"/>
      <c r="AZ18" s="359"/>
      <c r="BA18" s="361"/>
      <c r="BB18" s="349"/>
      <c r="BC18" s="287"/>
      <c r="BD18" s="287"/>
      <c r="BE18" s="287"/>
      <c r="BF18" s="288"/>
    </row>
    <row r="19" spans="2:58" ht="20.25" customHeight="1" x14ac:dyDescent="0.45">
      <c r="B19" s="189"/>
      <c r="C19" s="505"/>
      <c r="D19" s="506"/>
      <c r="E19" s="507"/>
      <c r="F19" s="374"/>
      <c r="G19" s="376"/>
      <c r="H19" s="377"/>
      <c r="I19" s="377"/>
      <c r="J19" s="508"/>
      <c r="K19" s="509"/>
      <c r="L19" s="510"/>
      <c r="M19" s="511"/>
      <c r="N19" s="190" t="s">
        <v>170</v>
      </c>
      <c r="O19" s="191"/>
      <c r="P19" s="191"/>
      <c r="Q19" s="192"/>
      <c r="R19" s="193"/>
      <c r="S19" s="228"/>
      <c r="T19" s="228"/>
      <c r="U19" s="228"/>
      <c r="V19" s="228"/>
      <c r="W19" s="228"/>
      <c r="X19" s="228"/>
      <c r="Y19" s="229"/>
      <c r="Z19" s="230"/>
      <c r="AA19" s="228"/>
      <c r="AB19" s="228"/>
      <c r="AC19" s="228"/>
      <c r="AD19" s="228"/>
      <c r="AE19" s="228"/>
      <c r="AF19" s="229"/>
      <c r="AG19" s="230"/>
      <c r="AH19" s="228"/>
      <c r="AI19" s="228"/>
      <c r="AJ19" s="228"/>
      <c r="AK19" s="228"/>
      <c r="AL19" s="228"/>
      <c r="AM19" s="229"/>
      <c r="AN19" s="230"/>
      <c r="AO19" s="228"/>
      <c r="AP19" s="228"/>
      <c r="AQ19" s="228"/>
      <c r="AR19" s="228"/>
      <c r="AS19" s="228"/>
      <c r="AT19" s="229"/>
      <c r="AU19" s="230"/>
      <c r="AV19" s="228"/>
      <c r="AW19" s="228"/>
      <c r="AX19" s="512"/>
      <c r="AY19" s="513"/>
      <c r="AZ19" s="517"/>
      <c r="BA19" s="513"/>
      <c r="BB19" s="413"/>
      <c r="BC19" s="414"/>
      <c r="BD19" s="414"/>
      <c r="BE19" s="414"/>
      <c r="BF19" s="415"/>
    </row>
    <row r="20" spans="2:58" ht="20.25" customHeight="1" x14ac:dyDescent="0.45">
      <c r="B20" s="194">
        <v>1</v>
      </c>
      <c r="C20" s="460"/>
      <c r="D20" s="461"/>
      <c r="E20" s="462"/>
      <c r="F20" s="375"/>
      <c r="G20" s="379"/>
      <c r="H20" s="380"/>
      <c r="I20" s="380"/>
      <c r="J20" s="492"/>
      <c r="K20" s="497"/>
      <c r="L20" s="498"/>
      <c r="M20" s="499"/>
      <c r="N20" s="195" t="s">
        <v>216</v>
      </c>
      <c r="O20" s="196"/>
      <c r="P20" s="196"/>
      <c r="Q20" s="197"/>
      <c r="R20" s="198"/>
      <c r="S20" s="103"/>
      <c r="T20" s="104"/>
      <c r="U20" s="104"/>
      <c r="V20" s="104"/>
      <c r="W20" s="104"/>
      <c r="X20" s="104"/>
      <c r="Y20" s="105"/>
      <c r="Z20" s="103"/>
      <c r="AA20" s="104"/>
      <c r="AB20" s="104"/>
      <c r="AC20" s="104"/>
      <c r="AD20" s="104"/>
      <c r="AE20" s="104"/>
      <c r="AF20" s="105"/>
      <c r="AG20" s="103"/>
      <c r="AH20" s="104"/>
      <c r="AI20" s="104"/>
      <c r="AJ20" s="104"/>
      <c r="AK20" s="104"/>
      <c r="AL20" s="104"/>
      <c r="AM20" s="105"/>
      <c r="AN20" s="103"/>
      <c r="AO20" s="104"/>
      <c r="AP20" s="104"/>
      <c r="AQ20" s="104"/>
      <c r="AR20" s="104"/>
      <c r="AS20" s="104"/>
      <c r="AT20" s="105"/>
      <c r="AU20" s="103"/>
      <c r="AV20" s="104"/>
      <c r="AW20" s="104"/>
      <c r="AX20" s="515"/>
      <c r="AY20" s="428"/>
      <c r="AZ20" s="425"/>
      <c r="BA20" s="428"/>
      <c r="BB20" s="416"/>
      <c r="BC20" s="417"/>
      <c r="BD20" s="417"/>
      <c r="BE20" s="417"/>
      <c r="BF20" s="418"/>
    </row>
    <row r="21" spans="2:58" ht="20.25" customHeight="1" x14ac:dyDescent="0.45">
      <c r="B21" s="150"/>
      <c r="C21" s="463"/>
      <c r="D21" s="464"/>
      <c r="E21" s="465"/>
      <c r="F21" s="440"/>
      <c r="G21" s="444"/>
      <c r="H21" s="445"/>
      <c r="I21" s="445"/>
      <c r="J21" s="493"/>
      <c r="K21" s="500"/>
      <c r="L21" s="501"/>
      <c r="M21" s="502"/>
      <c r="N21" s="199" t="s">
        <v>217</v>
      </c>
      <c r="O21" s="200"/>
      <c r="P21" s="200"/>
      <c r="Q21" s="201"/>
      <c r="R21" s="202"/>
      <c r="S21" s="106"/>
      <c r="T21" s="107"/>
      <c r="U21" s="107"/>
      <c r="V21" s="107"/>
      <c r="W21" s="107"/>
      <c r="X21" s="107"/>
      <c r="Y21" s="108"/>
      <c r="Z21" s="106"/>
      <c r="AA21" s="107"/>
      <c r="AB21" s="107"/>
      <c r="AC21" s="107"/>
      <c r="AD21" s="107"/>
      <c r="AE21" s="107"/>
      <c r="AF21" s="108"/>
      <c r="AG21" s="106"/>
      <c r="AH21" s="107"/>
      <c r="AI21" s="107"/>
      <c r="AJ21" s="107"/>
      <c r="AK21" s="107"/>
      <c r="AL21" s="107"/>
      <c r="AM21" s="108"/>
      <c r="AN21" s="106"/>
      <c r="AO21" s="107"/>
      <c r="AP21" s="107"/>
      <c r="AQ21" s="107"/>
      <c r="AR21" s="107"/>
      <c r="AS21" s="107"/>
      <c r="AT21" s="108"/>
      <c r="AU21" s="106"/>
      <c r="AV21" s="107"/>
      <c r="AW21" s="107"/>
      <c r="AX21" s="516"/>
      <c r="AY21" s="435"/>
      <c r="AZ21" s="432"/>
      <c r="BA21" s="435"/>
      <c r="BB21" s="419"/>
      <c r="BC21" s="420"/>
      <c r="BD21" s="420"/>
      <c r="BE21" s="420"/>
      <c r="BF21" s="421"/>
    </row>
    <row r="22" spans="2:58" ht="20.25" customHeight="1" x14ac:dyDescent="0.45">
      <c r="B22" s="203"/>
      <c r="C22" s="457"/>
      <c r="D22" s="458"/>
      <c r="E22" s="459"/>
      <c r="F22" s="439"/>
      <c r="G22" s="441"/>
      <c r="H22" s="442"/>
      <c r="I22" s="442"/>
      <c r="J22" s="491"/>
      <c r="K22" s="494"/>
      <c r="L22" s="495"/>
      <c r="M22" s="496"/>
      <c r="N22" s="204" t="s">
        <v>170</v>
      </c>
      <c r="O22" s="205"/>
      <c r="P22" s="205"/>
      <c r="Q22" s="206"/>
      <c r="R22" s="207"/>
      <c r="S22" s="231"/>
      <c r="T22" s="232"/>
      <c r="U22" s="232"/>
      <c r="V22" s="232"/>
      <c r="W22" s="232"/>
      <c r="X22" s="232"/>
      <c r="Y22" s="233"/>
      <c r="Z22" s="231"/>
      <c r="AA22" s="232"/>
      <c r="AB22" s="232"/>
      <c r="AC22" s="232"/>
      <c r="AD22" s="232"/>
      <c r="AE22" s="232"/>
      <c r="AF22" s="233"/>
      <c r="AG22" s="231"/>
      <c r="AH22" s="232"/>
      <c r="AI22" s="232"/>
      <c r="AJ22" s="232"/>
      <c r="AK22" s="232"/>
      <c r="AL22" s="232"/>
      <c r="AM22" s="233"/>
      <c r="AN22" s="231"/>
      <c r="AO22" s="232"/>
      <c r="AP22" s="232"/>
      <c r="AQ22" s="232"/>
      <c r="AR22" s="232"/>
      <c r="AS22" s="232"/>
      <c r="AT22" s="233"/>
      <c r="AU22" s="231"/>
      <c r="AV22" s="232"/>
      <c r="AW22" s="232"/>
      <c r="AX22" s="503"/>
      <c r="AY22" s="504"/>
      <c r="AZ22" s="514"/>
      <c r="BA22" s="504"/>
      <c r="BB22" s="454"/>
      <c r="BC22" s="455"/>
      <c r="BD22" s="455"/>
      <c r="BE22" s="455"/>
      <c r="BF22" s="456"/>
    </row>
    <row r="23" spans="2:58" ht="20.25" customHeight="1" x14ac:dyDescent="0.45">
      <c r="B23" s="194">
        <f>B20+1</f>
        <v>2</v>
      </c>
      <c r="C23" s="460"/>
      <c r="D23" s="461"/>
      <c r="E23" s="462"/>
      <c r="F23" s="375"/>
      <c r="G23" s="379"/>
      <c r="H23" s="380"/>
      <c r="I23" s="380"/>
      <c r="J23" s="492"/>
      <c r="K23" s="497"/>
      <c r="L23" s="498"/>
      <c r="M23" s="499"/>
      <c r="N23" s="195" t="s">
        <v>216</v>
      </c>
      <c r="O23" s="196"/>
      <c r="P23" s="196"/>
      <c r="Q23" s="197"/>
      <c r="R23" s="198"/>
      <c r="S23" s="103"/>
      <c r="T23" s="104"/>
      <c r="U23" s="104"/>
      <c r="V23" s="104"/>
      <c r="W23" s="104"/>
      <c r="X23" s="104"/>
      <c r="Y23" s="105"/>
      <c r="Z23" s="103"/>
      <c r="AA23" s="104"/>
      <c r="AB23" s="104"/>
      <c r="AC23" s="104"/>
      <c r="AD23" s="104"/>
      <c r="AE23" s="104"/>
      <c r="AF23" s="105"/>
      <c r="AG23" s="103"/>
      <c r="AH23" s="104"/>
      <c r="AI23" s="104"/>
      <c r="AJ23" s="104"/>
      <c r="AK23" s="104"/>
      <c r="AL23" s="104"/>
      <c r="AM23" s="105"/>
      <c r="AN23" s="103"/>
      <c r="AO23" s="104"/>
      <c r="AP23" s="104"/>
      <c r="AQ23" s="104"/>
      <c r="AR23" s="104"/>
      <c r="AS23" s="104"/>
      <c r="AT23" s="105"/>
      <c r="AU23" s="103"/>
      <c r="AV23" s="104"/>
      <c r="AW23" s="104"/>
      <c r="AX23" s="515"/>
      <c r="AY23" s="428"/>
      <c r="AZ23" s="425"/>
      <c r="BA23" s="428"/>
      <c r="BB23" s="416"/>
      <c r="BC23" s="417"/>
      <c r="BD23" s="417"/>
      <c r="BE23" s="417"/>
      <c r="BF23" s="418"/>
    </row>
    <row r="24" spans="2:58" ht="20.25" customHeight="1" x14ac:dyDescent="0.45">
      <c r="B24" s="150"/>
      <c r="C24" s="463"/>
      <c r="D24" s="464"/>
      <c r="E24" s="465"/>
      <c r="F24" s="440"/>
      <c r="G24" s="444"/>
      <c r="H24" s="445"/>
      <c r="I24" s="445"/>
      <c r="J24" s="493"/>
      <c r="K24" s="500"/>
      <c r="L24" s="501"/>
      <c r="M24" s="502"/>
      <c r="N24" s="199" t="s">
        <v>217</v>
      </c>
      <c r="O24" s="200"/>
      <c r="P24" s="200"/>
      <c r="Q24" s="201"/>
      <c r="R24" s="202"/>
      <c r="S24" s="106"/>
      <c r="T24" s="107"/>
      <c r="U24" s="107"/>
      <c r="V24" s="107"/>
      <c r="W24" s="107"/>
      <c r="X24" s="107"/>
      <c r="Y24" s="108"/>
      <c r="Z24" s="106"/>
      <c r="AA24" s="107"/>
      <c r="AB24" s="107"/>
      <c r="AC24" s="107"/>
      <c r="AD24" s="107"/>
      <c r="AE24" s="107"/>
      <c r="AF24" s="108"/>
      <c r="AG24" s="106"/>
      <c r="AH24" s="107"/>
      <c r="AI24" s="107"/>
      <c r="AJ24" s="107"/>
      <c r="AK24" s="107"/>
      <c r="AL24" s="107"/>
      <c r="AM24" s="108"/>
      <c r="AN24" s="106"/>
      <c r="AO24" s="107"/>
      <c r="AP24" s="107"/>
      <c r="AQ24" s="107"/>
      <c r="AR24" s="107"/>
      <c r="AS24" s="107"/>
      <c r="AT24" s="108"/>
      <c r="AU24" s="106"/>
      <c r="AV24" s="107"/>
      <c r="AW24" s="107"/>
      <c r="AX24" s="516"/>
      <c r="AY24" s="435"/>
      <c r="AZ24" s="432"/>
      <c r="BA24" s="435"/>
      <c r="BB24" s="419"/>
      <c r="BC24" s="420"/>
      <c r="BD24" s="420"/>
      <c r="BE24" s="420"/>
      <c r="BF24" s="421"/>
    </row>
    <row r="25" spans="2:58" ht="20.25" customHeight="1" x14ac:dyDescent="0.45">
      <c r="B25" s="203"/>
      <c r="C25" s="457"/>
      <c r="D25" s="458"/>
      <c r="E25" s="459"/>
      <c r="F25" s="375"/>
      <c r="G25" s="441"/>
      <c r="H25" s="442"/>
      <c r="I25" s="442"/>
      <c r="J25" s="491"/>
      <c r="K25" s="494"/>
      <c r="L25" s="495"/>
      <c r="M25" s="496"/>
      <c r="N25" s="204" t="s">
        <v>170</v>
      </c>
      <c r="O25" s="205"/>
      <c r="P25" s="205"/>
      <c r="Q25" s="206"/>
      <c r="R25" s="207"/>
      <c r="S25" s="231"/>
      <c r="T25" s="232"/>
      <c r="U25" s="232"/>
      <c r="V25" s="232"/>
      <c r="W25" s="232"/>
      <c r="X25" s="232"/>
      <c r="Y25" s="233"/>
      <c r="Z25" s="231"/>
      <c r="AA25" s="232"/>
      <c r="AB25" s="232"/>
      <c r="AC25" s="232"/>
      <c r="AD25" s="232"/>
      <c r="AE25" s="232"/>
      <c r="AF25" s="233"/>
      <c r="AG25" s="231"/>
      <c r="AH25" s="232"/>
      <c r="AI25" s="232"/>
      <c r="AJ25" s="232"/>
      <c r="AK25" s="232"/>
      <c r="AL25" s="232"/>
      <c r="AM25" s="233"/>
      <c r="AN25" s="231"/>
      <c r="AO25" s="232"/>
      <c r="AP25" s="232"/>
      <c r="AQ25" s="232"/>
      <c r="AR25" s="232"/>
      <c r="AS25" s="232"/>
      <c r="AT25" s="233"/>
      <c r="AU25" s="231"/>
      <c r="AV25" s="232"/>
      <c r="AW25" s="232"/>
      <c r="AX25" s="503"/>
      <c r="AY25" s="504"/>
      <c r="AZ25" s="514"/>
      <c r="BA25" s="504"/>
      <c r="BB25" s="454"/>
      <c r="BC25" s="455"/>
      <c r="BD25" s="455"/>
      <c r="BE25" s="455"/>
      <c r="BF25" s="456"/>
    </row>
    <row r="26" spans="2:58" ht="20.25" customHeight="1" x14ac:dyDescent="0.45">
      <c r="B26" s="194">
        <f>B23+1</f>
        <v>3</v>
      </c>
      <c r="C26" s="460"/>
      <c r="D26" s="461"/>
      <c r="E26" s="462"/>
      <c r="F26" s="375"/>
      <c r="G26" s="379"/>
      <c r="H26" s="380"/>
      <c r="I26" s="380"/>
      <c r="J26" s="492"/>
      <c r="K26" s="497"/>
      <c r="L26" s="498"/>
      <c r="M26" s="499"/>
      <c r="N26" s="195" t="s">
        <v>216</v>
      </c>
      <c r="O26" s="196"/>
      <c r="P26" s="196"/>
      <c r="Q26" s="197"/>
      <c r="R26" s="198"/>
      <c r="S26" s="103"/>
      <c r="T26" s="104"/>
      <c r="U26" s="104"/>
      <c r="V26" s="104"/>
      <c r="W26" s="104"/>
      <c r="X26" s="104"/>
      <c r="Y26" s="105"/>
      <c r="Z26" s="103"/>
      <c r="AA26" s="104"/>
      <c r="AB26" s="104"/>
      <c r="AC26" s="104"/>
      <c r="AD26" s="104"/>
      <c r="AE26" s="104"/>
      <c r="AF26" s="105"/>
      <c r="AG26" s="103"/>
      <c r="AH26" s="104"/>
      <c r="AI26" s="104"/>
      <c r="AJ26" s="104"/>
      <c r="AK26" s="104"/>
      <c r="AL26" s="104"/>
      <c r="AM26" s="105"/>
      <c r="AN26" s="103"/>
      <c r="AO26" s="104"/>
      <c r="AP26" s="104"/>
      <c r="AQ26" s="104"/>
      <c r="AR26" s="104"/>
      <c r="AS26" s="104"/>
      <c r="AT26" s="105"/>
      <c r="AU26" s="103"/>
      <c r="AV26" s="104"/>
      <c r="AW26" s="104"/>
      <c r="AX26" s="515"/>
      <c r="AY26" s="428"/>
      <c r="AZ26" s="425"/>
      <c r="BA26" s="428"/>
      <c r="BB26" s="416"/>
      <c r="BC26" s="417"/>
      <c r="BD26" s="417"/>
      <c r="BE26" s="417"/>
      <c r="BF26" s="418"/>
    </row>
    <row r="27" spans="2:58" ht="20.25" customHeight="1" x14ac:dyDescent="0.45">
      <c r="B27" s="150"/>
      <c r="C27" s="463"/>
      <c r="D27" s="464"/>
      <c r="E27" s="465"/>
      <c r="F27" s="440"/>
      <c r="G27" s="444"/>
      <c r="H27" s="445"/>
      <c r="I27" s="445"/>
      <c r="J27" s="493"/>
      <c r="K27" s="500"/>
      <c r="L27" s="501"/>
      <c r="M27" s="502"/>
      <c r="N27" s="199" t="s">
        <v>217</v>
      </c>
      <c r="O27" s="208"/>
      <c r="P27" s="208"/>
      <c r="Q27" s="209"/>
      <c r="R27" s="210"/>
      <c r="S27" s="106"/>
      <c r="T27" s="107"/>
      <c r="U27" s="107"/>
      <c r="V27" s="107"/>
      <c r="W27" s="107"/>
      <c r="X27" s="107"/>
      <c r="Y27" s="108"/>
      <c r="Z27" s="106"/>
      <c r="AA27" s="107"/>
      <c r="AB27" s="107"/>
      <c r="AC27" s="107"/>
      <c r="AD27" s="107"/>
      <c r="AE27" s="107"/>
      <c r="AF27" s="108"/>
      <c r="AG27" s="106"/>
      <c r="AH27" s="107"/>
      <c r="AI27" s="107"/>
      <c r="AJ27" s="107"/>
      <c r="AK27" s="107"/>
      <c r="AL27" s="107"/>
      <c r="AM27" s="108"/>
      <c r="AN27" s="106"/>
      <c r="AO27" s="107"/>
      <c r="AP27" s="107"/>
      <c r="AQ27" s="107"/>
      <c r="AR27" s="107"/>
      <c r="AS27" s="107"/>
      <c r="AT27" s="108"/>
      <c r="AU27" s="106"/>
      <c r="AV27" s="107"/>
      <c r="AW27" s="107"/>
      <c r="AX27" s="516"/>
      <c r="AY27" s="435"/>
      <c r="AZ27" s="432"/>
      <c r="BA27" s="435"/>
      <c r="BB27" s="419"/>
      <c r="BC27" s="420"/>
      <c r="BD27" s="420"/>
      <c r="BE27" s="420"/>
      <c r="BF27" s="421"/>
    </row>
    <row r="28" spans="2:58" ht="20.25" customHeight="1" x14ac:dyDescent="0.45">
      <c r="B28" s="203"/>
      <c r="C28" s="457"/>
      <c r="D28" s="458"/>
      <c r="E28" s="459"/>
      <c r="F28" s="375"/>
      <c r="G28" s="441"/>
      <c r="H28" s="442"/>
      <c r="I28" s="442"/>
      <c r="J28" s="491"/>
      <c r="K28" s="494"/>
      <c r="L28" s="495"/>
      <c r="M28" s="496"/>
      <c r="N28" s="204" t="s">
        <v>170</v>
      </c>
      <c r="O28" s="205"/>
      <c r="P28" s="205"/>
      <c r="Q28" s="206"/>
      <c r="R28" s="207"/>
      <c r="S28" s="231"/>
      <c r="T28" s="232"/>
      <c r="U28" s="232"/>
      <c r="V28" s="232"/>
      <c r="W28" s="232"/>
      <c r="X28" s="232"/>
      <c r="Y28" s="233"/>
      <c r="Z28" s="231"/>
      <c r="AA28" s="232"/>
      <c r="AB28" s="232"/>
      <c r="AC28" s="232"/>
      <c r="AD28" s="232"/>
      <c r="AE28" s="232"/>
      <c r="AF28" s="233"/>
      <c r="AG28" s="231"/>
      <c r="AH28" s="232"/>
      <c r="AI28" s="232"/>
      <c r="AJ28" s="232"/>
      <c r="AK28" s="232"/>
      <c r="AL28" s="232"/>
      <c r="AM28" s="233"/>
      <c r="AN28" s="231"/>
      <c r="AO28" s="232"/>
      <c r="AP28" s="232"/>
      <c r="AQ28" s="232"/>
      <c r="AR28" s="232"/>
      <c r="AS28" s="232"/>
      <c r="AT28" s="233"/>
      <c r="AU28" s="231"/>
      <c r="AV28" s="232"/>
      <c r="AW28" s="232"/>
      <c r="AX28" s="503"/>
      <c r="AY28" s="504"/>
      <c r="AZ28" s="514"/>
      <c r="BA28" s="504"/>
      <c r="BB28" s="454"/>
      <c r="BC28" s="455"/>
      <c r="BD28" s="455"/>
      <c r="BE28" s="455"/>
      <c r="BF28" s="456"/>
    </row>
    <row r="29" spans="2:58" ht="20.25" customHeight="1" x14ac:dyDescent="0.45">
      <c r="B29" s="194">
        <f>B26+1</f>
        <v>4</v>
      </c>
      <c r="C29" s="460"/>
      <c r="D29" s="461"/>
      <c r="E29" s="462"/>
      <c r="F29" s="375"/>
      <c r="G29" s="379"/>
      <c r="H29" s="380"/>
      <c r="I29" s="380"/>
      <c r="J29" s="492"/>
      <c r="K29" s="497"/>
      <c r="L29" s="498"/>
      <c r="M29" s="499"/>
      <c r="N29" s="195" t="s">
        <v>216</v>
      </c>
      <c r="O29" s="196"/>
      <c r="P29" s="196"/>
      <c r="Q29" s="197"/>
      <c r="R29" s="198"/>
      <c r="S29" s="103"/>
      <c r="T29" s="104"/>
      <c r="U29" s="104"/>
      <c r="V29" s="104"/>
      <c r="W29" s="104"/>
      <c r="X29" s="104"/>
      <c r="Y29" s="105"/>
      <c r="Z29" s="103"/>
      <c r="AA29" s="104"/>
      <c r="AB29" s="104"/>
      <c r="AC29" s="104"/>
      <c r="AD29" s="104"/>
      <c r="AE29" s="104"/>
      <c r="AF29" s="105"/>
      <c r="AG29" s="103"/>
      <c r="AH29" s="104"/>
      <c r="AI29" s="104"/>
      <c r="AJ29" s="104"/>
      <c r="AK29" s="104"/>
      <c r="AL29" s="104"/>
      <c r="AM29" s="105"/>
      <c r="AN29" s="103"/>
      <c r="AO29" s="104"/>
      <c r="AP29" s="104"/>
      <c r="AQ29" s="104"/>
      <c r="AR29" s="104"/>
      <c r="AS29" s="104"/>
      <c r="AT29" s="105"/>
      <c r="AU29" s="103"/>
      <c r="AV29" s="104"/>
      <c r="AW29" s="104"/>
      <c r="AX29" s="515"/>
      <c r="AY29" s="428"/>
      <c r="AZ29" s="425"/>
      <c r="BA29" s="428"/>
      <c r="BB29" s="416"/>
      <c r="BC29" s="417"/>
      <c r="BD29" s="417"/>
      <c r="BE29" s="417"/>
      <c r="BF29" s="418"/>
    </row>
    <row r="30" spans="2:58" ht="20.25" customHeight="1" x14ac:dyDescent="0.45">
      <c r="B30" s="150"/>
      <c r="C30" s="463"/>
      <c r="D30" s="464"/>
      <c r="E30" s="465"/>
      <c r="F30" s="440"/>
      <c r="G30" s="444"/>
      <c r="H30" s="445"/>
      <c r="I30" s="445"/>
      <c r="J30" s="493"/>
      <c r="K30" s="500"/>
      <c r="L30" s="501"/>
      <c r="M30" s="502"/>
      <c r="N30" s="199" t="s">
        <v>217</v>
      </c>
      <c r="O30" s="211"/>
      <c r="P30" s="211"/>
      <c r="Q30" s="201"/>
      <c r="R30" s="202"/>
      <c r="S30" s="106"/>
      <c r="T30" s="107"/>
      <c r="U30" s="107"/>
      <c r="V30" s="107"/>
      <c r="W30" s="107"/>
      <c r="X30" s="107"/>
      <c r="Y30" s="108"/>
      <c r="Z30" s="106"/>
      <c r="AA30" s="107"/>
      <c r="AB30" s="107"/>
      <c r="AC30" s="107"/>
      <c r="AD30" s="107"/>
      <c r="AE30" s="107"/>
      <c r="AF30" s="108"/>
      <c r="AG30" s="106"/>
      <c r="AH30" s="107"/>
      <c r="AI30" s="107"/>
      <c r="AJ30" s="107"/>
      <c r="AK30" s="107"/>
      <c r="AL30" s="107"/>
      <c r="AM30" s="108"/>
      <c r="AN30" s="106"/>
      <c r="AO30" s="107"/>
      <c r="AP30" s="107"/>
      <c r="AQ30" s="107"/>
      <c r="AR30" s="107"/>
      <c r="AS30" s="107"/>
      <c r="AT30" s="108"/>
      <c r="AU30" s="106"/>
      <c r="AV30" s="107"/>
      <c r="AW30" s="107"/>
      <c r="AX30" s="516"/>
      <c r="AY30" s="435"/>
      <c r="AZ30" s="432"/>
      <c r="BA30" s="435"/>
      <c r="BB30" s="419"/>
      <c r="BC30" s="420"/>
      <c r="BD30" s="420"/>
      <c r="BE30" s="420"/>
      <c r="BF30" s="421"/>
    </row>
    <row r="31" spans="2:58" ht="20.25" customHeight="1" x14ac:dyDescent="0.45">
      <c r="B31" s="203"/>
      <c r="C31" s="457"/>
      <c r="D31" s="458"/>
      <c r="E31" s="459"/>
      <c r="F31" s="375"/>
      <c r="G31" s="441"/>
      <c r="H31" s="442"/>
      <c r="I31" s="442"/>
      <c r="J31" s="491"/>
      <c r="K31" s="494"/>
      <c r="L31" s="495"/>
      <c r="M31" s="496"/>
      <c r="N31" s="204" t="s">
        <v>170</v>
      </c>
      <c r="O31" s="205"/>
      <c r="P31" s="205"/>
      <c r="Q31" s="206"/>
      <c r="R31" s="207"/>
      <c r="S31" s="231"/>
      <c r="T31" s="232"/>
      <c r="U31" s="232"/>
      <c r="V31" s="232"/>
      <c r="W31" s="232"/>
      <c r="X31" s="232"/>
      <c r="Y31" s="233"/>
      <c r="Z31" s="231"/>
      <c r="AA31" s="232"/>
      <c r="AB31" s="232"/>
      <c r="AC31" s="232"/>
      <c r="AD31" s="232"/>
      <c r="AE31" s="232"/>
      <c r="AF31" s="233"/>
      <c r="AG31" s="231"/>
      <c r="AH31" s="232"/>
      <c r="AI31" s="232"/>
      <c r="AJ31" s="232"/>
      <c r="AK31" s="232"/>
      <c r="AL31" s="232"/>
      <c r="AM31" s="233"/>
      <c r="AN31" s="231"/>
      <c r="AO31" s="232"/>
      <c r="AP31" s="232"/>
      <c r="AQ31" s="232"/>
      <c r="AR31" s="232"/>
      <c r="AS31" s="232"/>
      <c r="AT31" s="233"/>
      <c r="AU31" s="231"/>
      <c r="AV31" s="232"/>
      <c r="AW31" s="232"/>
      <c r="AX31" s="503"/>
      <c r="AY31" s="504"/>
      <c r="AZ31" s="514"/>
      <c r="BA31" s="504"/>
      <c r="BB31" s="454"/>
      <c r="BC31" s="455"/>
      <c r="BD31" s="455"/>
      <c r="BE31" s="455"/>
      <c r="BF31" s="456"/>
    </row>
    <row r="32" spans="2:58" ht="20.25" customHeight="1" x14ac:dyDescent="0.45">
      <c r="B32" s="194">
        <f>B29+1</f>
        <v>5</v>
      </c>
      <c r="C32" s="460"/>
      <c r="D32" s="461"/>
      <c r="E32" s="462"/>
      <c r="F32" s="375"/>
      <c r="G32" s="379"/>
      <c r="H32" s="380"/>
      <c r="I32" s="380"/>
      <c r="J32" s="492"/>
      <c r="K32" s="497"/>
      <c r="L32" s="498"/>
      <c r="M32" s="499"/>
      <c r="N32" s="195" t="s">
        <v>216</v>
      </c>
      <c r="O32" s="196"/>
      <c r="P32" s="196"/>
      <c r="Q32" s="197"/>
      <c r="R32" s="198"/>
      <c r="S32" s="103"/>
      <c r="T32" s="104"/>
      <c r="U32" s="104"/>
      <c r="V32" s="104"/>
      <c r="W32" s="104"/>
      <c r="X32" s="104"/>
      <c r="Y32" s="105"/>
      <c r="Z32" s="103"/>
      <c r="AA32" s="104"/>
      <c r="AB32" s="104"/>
      <c r="AC32" s="104"/>
      <c r="AD32" s="104"/>
      <c r="AE32" s="104"/>
      <c r="AF32" s="105"/>
      <c r="AG32" s="103"/>
      <c r="AH32" s="104"/>
      <c r="AI32" s="104"/>
      <c r="AJ32" s="104"/>
      <c r="AK32" s="104"/>
      <c r="AL32" s="104"/>
      <c r="AM32" s="105"/>
      <c r="AN32" s="103"/>
      <c r="AO32" s="104"/>
      <c r="AP32" s="104"/>
      <c r="AQ32" s="104"/>
      <c r="AR32" s="104"/>
      <c r="AS32" s="104"/>
      <c r="AT32" s="105"/>
      <c r="AU32" s="103"/>
      <c r="AV32" s="104"/>
      <c r="AW32" s="104"/>
      <c r="AX32" s="515"/>
      <c r="AY32" s="428"/>
      <c r="AZ32" s="425"/>
      <c r="BA32" s="428"/>
      <c r="BB32" s="416"/>
      <c r="BC32" s="417"/>
      <c r="BD32" s="417"/>
      <c r="BE32" s="417"/>
      <c r="BF32" s="418"/>
    </row>
    <row r="33" spans="2:58" ht="20.25" customHeight="1" x14ac:dyDescent="0.45">
      <c r="B33" s="150"/>
      <c r="C33" s="463"/>
      <c r="D33" s="464"/>
      <c r="E33" s="465"/>
      <c r="F33" s="440"/>
      <c r="G33" s="444"/>
      <c r="H33" s="445"/>
      <c r="I33" s="445"/>
      <c r="J33" s="493"/>
      <c r="K33" s="500"/>
      <c r="L33" s="501"/>
      <c r="M33" s="502"/>
      <c r="N33" s="199" t="s">
        <v>217</v>
      </c>
      <c r="O33" s="200"/>
      <c r="P33" s="200"/>
      <c r="Q33" s="212"/>
      <c r="R33" s="213"/>
      <c r="S33" s="106"/>
      <c r="T33" s="107"/>
      <c r="U33" s="107"/>
      <c r="V33" s="107"/>
      <c r="W33" s="107"/>
      <c r="X33" s="107"/>
      <c r="Y33" s="108"/>
      <c r="Z33" s="106"/>
      <c r="AA33" s="107"/>
      <c r="AB33" s="107"/>
      <c r="AC33" s="107"/>
      <c r="AD33" s="107"/>
      <c r="AE33" s="107"/>
      <c r="AF33" s="108"/>
      <c r="AG33" s="106"/>
      <c r="AH33" s="107"/>
      <c r="AI33" s="107"/>
      <c r="AJ33" s="107"/>
      <c r="AK33" s="107"/>
      <c r="AL33" s="107"/>
      <c r="AM33" s="108"/>
      <c r="AN33" s="106"/>
      <c r="AO33" s="107"/>
      <c r="AP33" s="107"/>
      <c r="AQ33" s="107"/>
      <c r="AR33" s="107"/>
      <c r="AS33" s="107"/>
      <c r="AT33" s="108"/>
      <c r="AU33" s="106"/>
      <c r="AV33" s="107"/>
      <c r="AW33" s="107"/>
      <c r="AX33" s="516"/>
      <c r="AY33" s="435"/>
      <c r="AZ33" s="432"/>
      <c r="BA33" s="435"/>
      <c r="BB33" s="419"/>
      <c r="BC33" s="420"/>
      <c r="BD33" s="420"/>
      <c r="BE33" s="420"/>
      <c r="BF33" s="421"/>
    </row>
    <row r="34" spans="2:58" ht="20.25" customHeight="1" x14ac:dyDescent="0.45">
      <c r="B34" s="203"/>
      <c r="C34" s="457"/>
      <c r="D34" s="458"/>
      <c r="E34" s="459"/>
      <c r="F34" s="375"/>
      <c r="G34" s="441"/>
      <c r="H34" s="442"/>
      <c r="I34" s="442"/>
      <c r="J34" s="491"/>
      <c r="K34" s="494"/>
      <c r="L34" s="495"/>
      <c r="M34" s="496"/>
      <c r="N34" s="204" t="s">
        <v>170</v>
      </c>
      <c r="O34" s="208"/>
      <c r="P34" s="208"/>
      <c r="Q34" s="209"/>
      <c r="R34" s="214"/>
      <c r="S34" s="231"/>
      <c r="T34" s="232"/>
      <c r="U34" s="232"/>
      <c r="V34" s="232"/>
      <c r="W34" s="232"/>
      <c r="X34" s="232"/>
      <c r="Y34" s="233"/>
      <c r="Z34" s="231"/>
      <c r="AA34" s="232"/>
      <c r="AB34" s="232"/>
      <c r="AC34" s="232"/>
      <c r="AD34" s="232"/>
      <c r="AE34" s="232"/>
      <c r="AF34" s="233"/>
      <c r="AG34" s="231"/>
      <c r="AH34" s="232"/>
      <c r="AI34" s="232"/>
      <c r="AJ34" s="232"/>
      <c r="AK34" s="232"/>
      <c r="AL34" s="232"/>
      <c r="AM34" s="233"/>
      <c r="AN34" s="231"/>
      <c r="AO34" s="232"/>
      <c r="AP34" s="232"/>
      <c r="AQ34" s="232"/>
      <c r="AR34" s="232"/>
      <c r="AS34" s="232"/>
      <c r="AT34" s="233"/>
      <c r="AU34" s="231"/>
      <c r="AV34" s="232"/>
      <c r="AW34" s="232"/>
      <c r="AX34" s="503"/>
      <c r="AY34" s="504"/>
      <c r="AZ34" s="514"/>
      <c r="BA34" s="504"/>
      <c r="BB34" s="454"/>
      <c r="BC34" s="455"/>
      <c r="BD34" s="455"/>
      <c r="BE34" s="455"/>
      <c r="BF34" s="456"/>
    </row>
    <row r="35" spans="2:58" ht="20.25" customHeight="1" x14ac:dyDescent="0.45">
      <c r="B35" s="194">
        <f>B32+1</f>
        <v>6</v>
      </c>
      <c r="C35" s="460"/>
      <c r="D35" s="461"/>
      <c r="E35" s="462"/>
      <c r="F35" s="375"/>
      <c r="G35" s="379"/>
      <c r="H35" s="380"/>
      <c r="I35" s="380"/>
      <c r="J35" s="492"/>
      <c r="K35" s="497"/>
      <c r="L35" s="498"/>
      <c r="M35" s="499"/>
      <c r="N35" s="195" t="s">
        <v>216</v>
      </c>
      <c r="O35" s="196"/>
      <c r="P35" s="196"/>
      <c r="Q35" s="197"/>
      <c r="R35" s="198"/>
      <c r="S35" s="103"/>
      <c r="T35" s="104"/>
      <c r="U35" s="104"/>
      <c r="V35" s="104"/>
      <c r="W35" s="104"/>
      <c r="X35" s="104"/>
      <c r="Y35" s="105"/>
      <c r="Z35" s="103"/>
      <c r="AA35" s="104"/>
      <c r="AB35" s="104"/>
      <c r="AC35" s="104"/>
      <c r="AD35" s="104"/>
      <c r="AE35" s="104"/>
      <c r="AF35" s="105"/>
      <c r="AG35" s="103"/>
      <c r="AH35" s="104"/>
      <c r="AI35" s="104"/>
      <c r="AJ35" s="104"/>
      <c r="AK35" s="104"/>
      <c r="AL35" s="104"/>
      <c r="AM35" s="105"/>
      <c r="AN35" s="103"/>
      <c r="AO35" s="104"/>
      <c r="AP35" s="104"/>
      <c r="AQ35" s="104"/>
      <c r="AR35" s="104"/>
      <c r="AS35" s="104"/>
      <c r="AT35" s="105"/>
      <c r="AU35" s="103"/>
      <c r="AV35" s="104"/>
      <c r="AW35" s="104"/>
      <c r="AX35" s="515"/>
      <c r="AY35" s="428"/>
      <c r="AZ35" s="425"/>
      <c r="BA35" s="428"/>
      <c r="BB35" s="416"/>
      <c r="BC35" s="417"/>
      <c r="BD35" s="417"/>
      <c r="BE35" s="417"/>
      <c r="BF35" s="418"/>
    </row>
    <row r="36" spans="2:58" ht="20.25" customHeight="1" x14ac:dyDescent="0.45">
      <c r="B36" s="150"/>
      <c r="C36" s="463"/>
      <c r="D36" s="464"/>
      <c r="E36" s="465"/>
      <c r="F36" s="440"/>
      <c r="G36" s="444"/>
      <c r="H36" s="445"/>
      <c r="I36" s="445"/>
      <c r="J36" s="493"/>
      <c r="K36" s="500"/>
      <c r="L36" s="501"/>
      <c r="M36" s="502"/>
      <c r="N36" s="199" t="s">
        <v>217</v>
      </c>
      <c r="O36" s="211"/>
      <c r="P36" s="211"/>
      <c r="Q36" s="201"/>
      <c r="R36" s="202"/>
      <c r="S36" s="106"/>
      <c r="T36" s="107"/>
      <c r="U36" s="107"/>
      <c r="V36" s="107"/>
      <c r="W36" s="107"/>
      <c r="X36" s="107"/>
      <c r="Y36" s="108"/>
      <c r="Z36" s="106"/>
      <c r="AA36" s="107"/>
      <c r="AB36" s="107"/>
      <c r="AC36" s="107"/>
      <c r="AD36" s="107"/>
      <c r="AE36" s="107"/>
      <c r="AF36" s="108"/>
      <c r="AG36" s="106"/>
      <c r="AH36" s="107"/>
      <c r="AI36" s="107"/>
      <c r="AJ36" s="107"/>
      <c r="AK36" s="107"/>
      <c r="AL36" s="107"/>
      <c r="AM36" s="108"/>
      <c r="AN36" s="106"/>
      <c r="AO36" s="107"/>
      <c r="AP36" s="107"/>
      <c r="AQ36" s="107"/>
      <c r="AR36" s="107"/>
      <c r="AS36" s="107"/>
      <c r="AT36" s="108"/>
      <c r="AU36" s="106"/>
      <c r="AV36" s="107"/>
      <c r="AW36" s="107"/>
      <c r="AX36" s="516"/>
      <c r="AY36" s="435"/>
      <c r="AZ36" s="432"/>
      <c r="BA36" s="435"/>
      <c r="BB36" s="419"/>
      <c r="BC36" s="420"/>
      <c r="BD36" s="420"/>
      <c r="BE36" s="420"/>
      <c r="BF36" s="421"/>
    </row>
    <row r="37" spans="2:58" ht="20.25" customHeight="1" x14ac:dyDescent="0.45">
      <c r="B37" s="203"/>
      <c r="C37" s="457"/>
      <c r="D37" s="458"/>
      <c r="E37" s="459"/>
      <c r="F37" s="375"/>
      <c r="G37" s="441"/>
      <c r="H37" s="442"/>
      <c r="I37" s="442"/>
      <c r="J37" s="491"/>
      <c r="K37" s="494"/>
      <c r="L37" s="495"/>
      <c r="M37" s="496"/>
      <c r="N37" s="204" t="s">
        <v>170</v>
      </c>
      <c r="O37" s="205"/>
      <c r="P37" s="205"/>
      <c r="Q37" s="206"/>
      <c r="R37" s="207"/>
      <c r="S37" s="231"/>
      <c r="T37" s="232"/>
      <c r="U37" s="232"/>
      <c r="V37" s="232"/>
      <c r="W37" s="232"/>
      <c r="X37" s="232"/>
      <c r="Y37" s="233"/>
      <c r="Z37" s="231"/>
      <c r="AA37" s="232"/>
      <c r="AB37" s="232"/>
      <c r="AC37" s="232"/>
      <c r="AD37" s="232"/>
      <c r="AE37" s="232"/>
      <c r="AF37" s="233"/>
      <c r="AG37" s="231"/>
      <c r="AH37" s="232"/>
      <c r="AI37" s="232"/>
      <c r="AJ37" s="232"/>
      <c r="AK37" s="232"/>
      <c r="AL37" s="232"/>
      <c r="AM37" s="233"/>
      <c r="AN37" s="231"/>
      <c r="AO37" s="232"/>
      <c r="AP37" s="232"/>
      <c r="AQ37" s="232"/>
      <c r="AR37" s="232"/>
      <c r="AS37" s="232"/>
      <c r="AT37" s="233"/>
      <c r="AU37" s="231"/>
      <c r="AV37" s="232"/>
      <c r="AW37" s="232"/>
      <c r="AX37" s="503"/>
      <c r="AY37" s="504"/>
      <c r="AZ37" s="514"/>
      <c r="BA37" s="504"/>
      <c r="BB37" s="454"/>
      <c r="BC37" s="455"/>
      <c r="BD37" s="455"/>
      <c r="BE37" s="455"/>
      <c r="BF37" s="456"/>
    </row>
    <row r="38" spans="2:58" ht="20.25" customHeight="1" x14ac:dyDescent="0.45">
      <c r="B38" s="194">
        <f>B35+1</f>
        <v>7</v>
      </c>
      <c r="C38" s="460"/>
      <c r="D38" s="461"/>
      <c r="E38" s="462"/>
      <c r="F38" s="375"/>
      <c r="G38" s="379"/>
      <c r="H38" s="380"/>
      <c r="I38" s="380"/>
      <c r="J38" s="492"/>
      <c r="K38" s="497"/>
      <c r="L38" s="498"/>
      <c r="M38" s="499"/>
      <c r="N38" s="195" t="s">
        <v>216</v>
      </c>
      <c r="O38" s="196"/>
      <c r="P38" s="196"/>
      <c r="Q38" s="197"/>
      <c r="R38" s="198"/>
      <c r="S38" s="103"/>
      <c r="T38" s="104"/>
      <c r="U38" s="104"/>
      <c r="V38" s="104"/>
      <c r="W38" s="104"/>
      <c r="X38" s="104"/>
      <c r="Y38" s="105"/>
      <c r="Z38" s="103"/>
      <c r="AA38" s="104"/>
      <c r="AB38" s="104"/>
      <c r="AC38" s="104"/>
      <c r="AD38" s="104"/>
      <c r="AE38" s="104"/>
      <c r="AF38" s="105"/>
      <c r="AG38" s="103"/>
      <c r="AH38" s="104"/>
      <c r="AI38" s="104"/>
      <c r="AJ38" s="104"/>
      <c r="AK38" s="104"/>
      <c r="AL38" s="104"/>
      <c r="AM38" s="105"/>
      <c r="AN38" s="103"/>
      <c r="AO38" s="104"/>
      <c r="AP38" s="104"/>
      <c r="AQ38" s="104"/>
      <c r="AR38" s="104"/>
      <c r="AS38" s="104"/>
      <c r="AT38" s="105"/>
      <c r="AU38" s="103"/>
      <c r="AV38" s="104"/>
      <c r="AW38" s="104"/>
      <c r="AX38" s="515"/>
      <c r="AY38" s="428"/>
      <c r="AZ38" s="425"/>
      <c r="BA38" s="428"/>
      <c r="BB38" s="416"/>
      <c r="BC38" s="417"/>
      <c r="BD38" s="417"/>
      <c r="BE38" s="417"/>
      <c r="BF38" s="418"/>
    </row>
    <row r="39" spans="2:58" ht="20.25" customHeight="1" x14ac:dyDescent="0.45">
      <c r="B39" s="150"/>
      <c r="C39" s="463"/>
      <c r="D39" s="464"/>
      <c r="E39" s="465"/>
      <c r="F39" s="440"/>
      <c r="G39" s="444"/>
      <c r="H39" s="445"/>
      <c r="I39" s="445"/>
      <c r="J39" s="493"/>
      <c r="K39" s="500"/>
      <c r="L39" s="501"/>
      <c r="M39" s="502"/>
      <c r="N39" s="199" t="s">
        <v>217</v>
      </c>
      <c r="O39" s="208"/>
      <c r="P39" s="208"/>
      <c r="Q39" s="209"/>
      <c r="R39" s="210"/>
      <c r="S39" s="106"/>
      <c r="T39" s="107"/>
      <c r="U39" s="107"/>
      <c r="V39" s="107"/>
      <c r="W39" s="107"/>
      <c r="X39" s="107"/>
      <c r="Y39" s="108"/>
      <c r="Z39" s="106"/>
      <c r="AA39" s="107"/>
      <c r="AB39" s="107"/>
      <c r="AC39" s="107"/>
      <c r="AD39" s="107"/>
      <c r="AE39" s="107"/>
      <c r="AF39" s="108"/>
      <c r="AG39" s="106"/>
      <c r="AH39" s="107"/>
      <c r="AI39" s="107"/>
      <c r="AJ39" s="107"/>
      <c r="AK39" s="107"/>
      <c r="AL39" s="107"/>
      <c r="AM39" s="108"/>
      <c r="AN39" s="106"/>
      <c r="AO39" s="107"/>
      <c r="AP39" s="107"/>
      <c r="AQ39" s="107"/>
      <c r="AR39" s="107"/>
      <c r="AS39" s="107"/>
      <c r="AT39" s="108"/>
      <c r="AU39" s="106"/>
      <c r="AV39" s="107"/>
      <c r="AW39" s="107"/>
      <c r="AX39" s="516"/>
      <c r="AY39" s="435"/>
      <c r="AZ39" s="432"/>
      <c r="BA39" s="435"/>
      <c r="BB39" s="419"/>
      <c r="BC39" s="420"/>
      <c r="BD39" s="420"/>
      <c r="BE39" s="420"/>
      <c r="BF39" s="421"/>
    </row>
    <row r="40" spans="2:58" ht="20.25" customHeight="1" x14ac:dyDescent="0.45">
      <c r="B40" s="203"/>
      <c r="C40" s="457"/>
      <c r="D40" s="458"/>
      <c r="E40" s="459"/>
      <c r="F40" s="375"/>
      <c r="G40" s="441"/>
      <c r="H40" s="442"/>
      <c r="I40" s="442"/>
      <c r="J40" s="491"/>
      <c r="K40" s="494"/>
      <c r="L40" s="495"/>
      <c r="M40" s="496"/>
      <c r="N40" s="204" t="s">
        <v>170</v>
      </c>
      <c r="O40" s="205"/>
      <c r="P40" s="205"/>
      <c r="Q40" s="206"/>
      <c r="R40" s="207"/>
      <c r="S40" s="231"/>
      <c r="T40" s="232"/>
      <c r="U40" s="232"/>
      <c r="V40" s="232"/>
      <c r="W40" s="232"/>
      <c r="X40" s="232"/>
      <c r="Y40" s="233"/>
      <c r="Z40" s="231"/>
      <c r="AA40" s="232"/>
      <c r="AB40" s="232"/>
      <c r="AC40" s="232"/>
      <c r="AD40" s="232"/>
      <c r="AE40" s="232"/>
      <c r="AF40" s="233"/>
      <c r="AG40" s="231"/>
      <c r="AH40" s="232"/>
      <c r="AI40" s="232"/>
      <c r="AJ40" s="232"/>
      <c r="AK40" s="232"/>
      <c r="AL40" s="232"/>
      <c r="AM40" s="233"/>
      <c r="AN40" s="231"/>
      <c r="AO40" s="232"/>
      <c r="AP40" s="232"/>
      <c r="AQ40" s="232"/>
      <c r="AR40" s="232"/>
      <c r="AS40" s="232"/>
      <c r="AT40" s="233"/>
      <c r="AU40" s="231"/>
      <c r="AV40" s="232"/>
      <c r="AW40" s="232"/>
      <c r="AX40" s="503"/>
      <c r="AY40" s="504"/>
      <c r="AZ40" s="514"/>
      <c r="BA40" s="504"/>
      <c r="BB40" s="454"/>
      <c r="BC40" s="455"/>
      <c r="BD40" s="455"/>
      <c r="BE40" s="455"/>
      <c r="BF40" s="456"/>
    </row>
    <row r="41" spans="2:58" ht="20.25" customHeight="1" x14ac:dyDescent="0.45">
      <c r="B41" s="194">
        <f>B38+1</f>
        <v>8</v>
      </c>
      <c r="C41" s="460"/>
      <c r="D41" s="461"/>
      <c r="E41" s="462"/>
      <c r="F41" s="375"/>
      <c r="G41" s="379"/>
      <c r="H41" s="380"/>
      <c r="I41" s="380"/>
      <c r="J41" s="492"/>
      <c r="K41" s="497"/>
      <c r="L41" s="498"/>
      <c r="M41" s="499"/>
      <c r="N41" s="195" t="s">
        <v>216</v>
      </c>
      <c r="O41" s="196"/>
      <c r="P41" s="196"/>
      <c r="Q41" s="197"/>
      <c r="R41" s="198"/>
      <c r="S41" s="103"/>
      <c r="T41" s="104"/>
      <c r="U41" s="104"/>
      <c r="V41" s="104"/>
      <c r="W41" s="104"/>
      <c r="X41" s="104"/>
      <c r="Y41" s="105"/>
      <c r="Z41" s="103"/>
      <c r="AA41" s="104"/>
      <c r="AB41" s="104"/>
      <c r="AC41" s="104"/>
      <c r="AD41" s="104"/>
      <c r="AE41" s="104"/>
      <c r="AF41" s="105"/>
      <c r="AG41" s="103"/>
      <c r="AH41" s="104"/>
      <c r="AI41" s="104"/>
      <c r="AJ41" s="104"/>
      <c r="AK41" s="104"/>
      <c r="AL41" s="104"/>
      <c r="AM41" s="105"/>
      <c r="AN41" s="103"/>
      <c r="AO41" s="104"/>
      <c r="AP41" s="104"/>
      <c r="AQ41" s="104"/>
      <c r="AR41" s="104"/>
      <c r="AS41" s="104"/>
      <c r="AT41" s="105"/>
      <c r="AU41" s="103"/>
      <c r="AV41" s="104"/>
      <c r="AW41" s="104"/>
      <c r="AX41" s="515"/>
      <c r="AY41" s="428"/>
      <c r="AZ41" s="425"/>
      <c r="BA41" s="428"/>
      <c r="BB41" s="416"/>
      <c r="BC41" s="417"/>
      <c r="BD41" s="417"/>
      <c r="BE41" s="417"/>
      <c r="BF41" s="418"/>
    </row>
    <row r="42" spans="2:58" ht="20.25" customHeight="1" x14ac:dyDescent="0.45">
      <c r="B42" s="150"/>
      <c r="C42" s="463"/>
      <c r="D42" s="464"/>
      <c r="E42" s="465"/>
      <c r="F42" s="440"/>
      <c r="G42" s="444"/>
      <c r="H42" s="445"/>
      <c r="I42" s="445"/>
      <c r="J42" s="493"/>
      <c r="K42" s="500"/>
      <c r="L42" s="501"/>
      <c r="M42" s="502"/>
      <c r="N42" s="199" t="s">
        <v>217</v>
      </c>
      <c r="O42" s="211"/>
      <c r="P42" s="211"/>
      <c r="Q42" s="201"/>
      <c r="R42" s="202"/>
      <c r="S42" s="106"/>
      <c r="T42" s="107"/>
      <c r="U42" s="107"/>
      <c r="V42" s="107"/>
      <c r="W42" s="107"/>
      <c r="X42" s="107"/>
      <c r="Y42" s="108"/>
      <c r="Z42" s="106"/>
      <c r="AA42" s="107"/>
      <c r="AB42" s="107"/>
      <c r="AC42" s="107"/>
      <c r="AD42" s="107"/>
      <c r="AE42" s="107"/>
      <c r="AF42" s="108"/>
      <c r="AG42" s="106"/>
      <c r="AH42" s="107"/>
      <c r="AI42" s="107"/>
      <c r="AJ42" s="107"/>
      <c r="AK42" s="107"/>
      <c r="AL42" s="107"/>
      <c r="AM42" s="108"/>
      <c r="AN42" s="106"/>
      <c r="AO42" s="107"/>
      <c r="AP42" s="107"/>
      <c r="AQ42" s="107"/>
      <c r="AR42" s="107"/>
      <c r="AS42" s="107"/>
      <c r="AT42" s="108"/>
      <c r="AU42" s="106"/>
      <c r="AV42" s="107"/>
      <c r="AW42" s="107"/>
      <c r="AX42" s="516"/>
      <c r="AY42" s="435"/>
      <c r="AZ42" s="432"/>
      <c r="BA42" s="435"/>
      <c r="BB42" s="419"/>
      <c r="BC42" s="420"/>
      <c r="BD42" s="420"/>
      <c r="BE42" s="420"/>
      <c r="BF42" s="421"/>
    </row>
    <row r="43" spans="2:58" ht="20.25" customHeight="1" x14ac:dyDescent="0.45">
      <c r="B43" s="203"/>
      <c r="C43" s="457"/>
      <c r="D43" s="458"/>
      <c r="E43" s="459"/>
      <c r="F43" s="375"/>
      <c r="G43" s="441"/>
      <c r="H43" s="442"/>
      <c r="I43" s="442"/>
      <c r="J43" s="491"/>
      <c r="K43" s="494"/>
      <c r="L43" s="495"/>
      <c r="M43" s="496"/>
      <c r="N43" s="204" t="s">
        <v>170</v>
      </c>
      <c r="O43" s="205"/>
      <c r="P43" s="205"/>
      <c r="Q43" s="206"/>
      <c r="R43" s="207"/>
      <c r="S43" s="231"/>
      <c r="T43" s="232"/>
      <c r="U43" s="232"/>
      <c r="V43" s="232"/>
      <c r="W43" s="232"/>
      <c r="X43" s="232"/>
      <c r="Y43" s="233"/>
      <c r="Z43" s="231"/>
      <c r="AA43" s="232"/>
      <c r="AB43" s="232"/>
      <c r="AC43" s="232"/>
      <c r="AD43" s="232"/>
      <c r="AE43" s="232"/>
      <c r="AF43" s="233"/>
      <c r="AG43" s="231"/>
      <c r="AH43" s="232"/>
      <c r="AI43" s="232"/>
      <c r="AJ43" s="232"/>
      <c r="AK43" s="232"/>
      <c r="AL43" s="232"/>
      <c r="AM43" s="233"/>
      <c r="AN43" s="231"/>
      <c r="AO43" s="232"/>
      <c r="AP43" s="232"/>
      <c r="AQ43" s="232"/>
      <c r="AR43" s="232"/>
      <c r="AS43" s="232"/>
      <c r="AT43" s="233"/>
      <c r="AU43" s="231"/>
      <c r="AV43" s="232"/>
      <c r="AW43" s="232"/>
      <c r="AX43" s="503"/>
      <c r="AY43" s="504"/>
      <c r="AZ43" s="514"/>
      <c r="BA43" s="504"/>
      <c r="BB43" s="454"/>
      <c r="BC43" s="455"/>
      <c r="BD43" s="455"/>
      <c r="BE43" s="455"/>
      <c r="BF43" s="456"/>
    </row>
    <row r="44" spans="2:58" ht="20.25" customHeight="1" x14ac:dyDescent="0.45">
      <c r="B44" s="194">
        <f>B41+1</f>
        <v>9</v>
      </c>
      <c r="C44" s="460"/>
      <c r="D44" s="461"/>
      <c r="E44" s="462"/>
      <c r="F44" s="375"/>
      <c r="G44" s="379"/>
      <c r="H44" s="380"/>
      <c r="I44" s="380"/>
      <c r="J44" s="492"/>
      <c r="K44" s="497"/>
      <c r="L44" s="498"/>
      <c r="M44" s="499"/>
      <c r="N44" s="195" t="s">
        <v>216</v>
      </c>
      <c r="O44" s="196"/>
      <c r="P44" s="196"/>
      <c r="Q44" s="197"/>
      <c r="R44" s="198"/>
      <c r="S44" s="103"/>
      <c r="T44" s="104"/>
      <c r="U44" s="104"/>
      <c r="V44" s="104"/>
      <c r="W44" s="104"/>
      <c r="X44" s="104"/>
      <c r="Y44" s="105"/>
      <c r="Z44" s="103"/>
      <c r="AA44" s="104"/>
      <c r="AB44" s="104"/>
      <c r="AC44" s="104"/>
      <c r="AD44" s="104"/>
      <c r="AE44" s="104"/>
      <c r="AF44" s="105"/>
      <c r="AG44" s="103"/>
      <c r="AH44" s="104"/>
      <c r="AI44" s="104"/>
      <c r="AJ44" s="104"/>
      <c r="AK44" s="104"/>
      <c r="AL44" s="104"/>
      <c r="AM44" s="105"/>
      <c r="AN44" s="103"/>
      <c r="AO44" s="104"/>
      <c r="AP44" s="104"/>
      <c r="AQ44" s="104"/>
      <c r="AR44" s="104"/>
      <c r="AS44" s="104"/>
      <c r="AT44" s="105"/>
      <c r="AU44" s="103"/>
      <c r="AV44" s="104"/>
      <c r="AW44" s="104"/>
      <c r="AX44" s="515"/>
      <c r="AY44" s="428"/>
      <c r="AZ44" s="425"/>
      <c r="BA44" s="428"/>
      <c r="BB44" s="416"/>
      <c r="BC44" s="417"/>
      <c r="BD44" s="417"/>
      <c r="BE44" s="417"/>
      <c r="BF44" s="418"/>
    </row>
    <row r="45" spans="2:58" ht="20.25" customHeight="1" x14ac:dyDescent="0.45">
      <c r="B45" s="150"/>
      <c r="C45" s="463"/>
      <c r="D45" s="464"/>
      <c r="E45" s="465"/>
      <c r="F45" s="440"/>
      <c r="G45" s="444"/>
      <c r="H45" s="445"/>
      <c r="I45" s="445"/>
      <c r="J45" s="493"/>
      <c r="K45" s="500"/>
      <c r="L45" s="501"/>
      <c r="M45" s="502"/>
      <c r="N45" s="199" t="s">
        <v>217</v>
      </c>
      <c r="O45" s="200"/>
      <c r="P45" s="200"/>
      <c r="Q45" s="212"/>
      <c r="R45" s="213"/>
      <c r="S45" s="106"/>
      <c r="T45" s="107"/>
      <c r="U45" s="107"/>
      <c r="V45" s="107"/>
      <c r="W45" s="107"/>
      <c r="X45" s="107"/>
      <c r="Y45" s="108"/>
      <c r="Z45" s="106"/>
      <c r="AA45" s="107"/>
      <c r="AB45" s="107"/>
      <c r="AC45" s="107"/>
      <c r="AD45" s="107"/>
      <c r="AE45" s="107"/>
      <c r="AF45" s="108"/>
      <c r="AG45" s="106"/>
      <c r="AH45" s="107"/>
      <c r="AI45" s="107"/>
      <c r="AJ45" s="107"/>
      <c r="AK45" s="107"/>
      <c r="AL45" s="107"/>
      <c r="AM45" s="108"/>
      <c r="AN45" s="106"/>
      <c r="AO45" s="107"/>
      <c r="AP45" s="107"/>
      <c r="AQ45" s="107"/>
      <c r="AR45" s="107"/>
      <c r="AS45" s="107"/>
      <c r="AT45" s="108"/>
      <c r="AU45" s="106"/>
      <c r="AV45" s="107"/>
      <c r="AW45" s="107"/>
      <c r="AX45" s="516"/>
      <c r="AY45" s="435"/>
      <c r="AZ45" s="432"/>
      <c r="BA45" s="435"/>
      <c r="BB45" s="419"/>
      <c r="BC45" s="420"/>
      <c r="BD45" s="420"/>
      <c r="BE45" s="420"/>
      <c r="BF45" s="421"/>
    </row>
    <row r="46" spans="2:58" ht="20.25" customHeight="1" x14ac:dyDescent="0.45">
      <c r="B46" s="203"/>
      <c r="C46" s="457"/>
      <c r="D46" s="458"/>
      <c r="E46" s="459"/>
      <c r="F46" s="375"/>
      <c r="G46" s="441"/>
      <c r="H46" s="442"/>
      <c r="I46" s="442"/>
      <c r="J46" s="491"/>
      <c r="K46" s="494"/>
      <c r="L46" s="495"/>
      <c r="M46" s="496"/>
      <c r="N46" s="204" t="s">
        <v>170</v>
      </c>
      <c r="O46" s="208"/>
      <c r="P46" s="208"/>
      <c r="Q46" s="209"/>
      <c r="R46" s="214"/>
      <c r="S46" s="231"/>
      <c r="T46" s="232"/>
      <c r="U46" s="232"/>
      <c r="V46" s="232"/>
      <c r="W46" s="232"/>
      <c r="X46" s="232"/>
      <c r="Y46" s="233"/>
      <c r="Z46" s="231"/>
      <c r="AA46" s="232"/>
      <c r="AB46" s="232"/>
      <c r="AC46" s="232"/>
      <c r="AD46" s="232"/>
      <c r="AE46" s="232"/>
      <c r="AF46" s="233"/>
      <c r="AG46" s="231"/>
      <c r="AH46" s="232"/>
      <c r="AI46" s="232"/>
      <c r="AJ46" s="232"/>
      <c r="AK46" s="232"/>
      <c r="AL46" s="232"/>
      <c r="AM46" s="233"/>
      <c r="AN46" s="231"/>
      <c r="AO46" s="232"/>
      <c r="AP46" s="232"/>
      <c r="AQ46" s="232"/>
      <c r="AR46" s="232"/>
      <c r="AS46" s="232"/>
      <c r="AT46" s="233"/>
      <c r="AU46" s="231"/>
      <c r="AV46" s="232"/>
      <c r="AW46" s="232"/>
      <c r="AX46" s="503"/>
      <c r="AY46" s="504"/>
      <c r="AZ46" s="514"/>
      <c r="BA46" s="504"/>
      <c r="BB46" s="454"/>
      <c r="BC46" s="455"/>
      <c r="BD46" s="455"/>
      <c r="BE46" s="455"/>
      <c r="BF46" s="456"/>
    </row>
    <row r="47" spans="2:58" ht="20.25" customHeight="1" x14ac:dyDescent="0.45">
      <c r="B47" s="194">
        <f>B44+1</f>
        <v>10</v>
      </c>
      <c r="C47" s="460"/>
      <c r="D47" s="461"/>
      <c r="E47" s="462"/>
      <c r="F47" s="375"/>
      <c r="G47" s="379"/>
      <c r="H47" s="380"/>
      <c r="I47" s="380"/>
      <c r="J47" s="492"/>
      <c r="K47" s="497"/>
      <c r="L47" s="498"/>
      <c r="M47" s="499"/>
      <c r="N47" s="195" t="s">
        <v>216</v>
      </c>
      <c r="O47" s="196"/>
      <c r="P47" s="196"/>
      <c r="Q47" s="197"/>
      <c r="R47" s="198"/>
      <c r="S47" s="103"/>
      <c r="T47" s="104"/>
      <c r="U47" s="104"/>
      <c r="V47" s="104"/>
      <c r="W47" s="104"/>
      <c r="X47" s="104"/>
      <c r="Y47" s="105"/>
      <c r="Z47" s="103"/>
      <c r="AA47" s="104"/>
      <c r="AB47" s="104"/>
      <c r="AC47" s="104"/>
      <c r="AD47" s="104"/>
      <c r="AE47" s="104"/>
      <c r="AF47" s="105"/>
      <c r="AG47" s="103"/>
      <c r="AH47" s="104"/>
      <c r="AI47" s="104"/>
      <c r="AJ47" s="104"/>
      <c r="AK47" s="104"/>
      <c r="AL47" s="104"/>
      <c r="AM47" s="105"/>
      <c r="AN47" s="103"/>
      <c r="AO47" s="104"/>
      <c r="AP47" s="104"/>
      <c r="AQ47" s="104"/>
      <c r="AR47" s="104"/>
      <c r="AS47" s="104"/>
      <c r="AT47" s="105"/>
      <c r="AU47" s="103"/>
      <c r="AV47" s="104"/>
      <c r="AW47" s="104"/>
      <c r="AX47" s="515"/>
      <c r="AY47" s="428"/>
      <c r="AZ47" s="425"/>
      <c r="BA47" s="428"/>
      <c r="BB47" s="416"/>
      <c r="BC47" s="417"/>
      <c r="BD47" s="417"/>
      <c r="BE47" s="417"/>
      <c r="BF47" s="418"/>
    </row>
    <row r="48" spans="2:58" ht="20.25" customHeight="1" x14ac:dyDescent="0.45">
      <c r="B48" s="150"/>
      <c r="C48" s="463"/>
      <c r="D48" s="464"/>
      <c r="E48" s="465"/>
      <c r="F48" s="440"/>
      <c r="G48" s="444"/>
      <c r="H48" s="445"/>
      <c r="I48" s="445"/>
      <c r="J48" s="493"/>
      <c r="K48" s="500"/>
      <c r="L48" s="501"/>
      <c r="M48" s="502"/>
      <c r="N48" s="215" t="s">
        <v>217</v>
      </c>
      <c r="O48" s="216"/>
      <c r="P48" s="216"/>
      <c r="Q48" s="217"/>
      <c r="R48" s="218"/>
      <c r="S48" s="106"/>
      <c r="T48" s="107"/>
      <c r="U48" s="107"/>
      <c r="V48" s="107"/>
      <c r="W48" s="107"/>
      <c r="X48" s="107"/>
      <c r="Y48" s="108"/>
      <c r="Z48" s="106"/>
      <c r="AA48" s="107"/>
      <c r="AB48" s="107"/>
      <c r="AC48" s="107"/>
      <c r="AD48" s="107"/>
      <c r="AE48" s="107"/>
      <c r="AF48" s="108"/>
      <c r="AG48" s="106"/>
      <c r="AH48" s="107"/>
      <c r="AI48" s="107"/>
      <c r="AJ48" s="107"/>
      <c r="AK48" s="107"/>
      <c r="AL48" s="107"/>
      <c r="AM48" s="108"/>
      <c r="AN48" s="106"/>
      <c r="AO48" s="107"/>
      <c r="AP48" s="107"/>
      <c r="AQ48" s="107"/>
      <c r="AR48" s="107"/>
      <c r="AS48" s="107"/>
      <c r="AT48" s="108"/>
      <c r="AU48" s="106"/>
      <c r="AV48" s="107"/>
      <c r="AW48" s="107"/>
      <c r="AX48" s="516"/>
      <c r="AY48" s="435"/>
      <c r="AZ48" s="432"/>
      <c r="BA48" s="435"/>
      <c r="BB48" s="419"/>
      <c r="BC48" s="420"/>
      <c r="BD48" s="420"/>
      <c r="BE48" s="420"/>
      <c r="BF48" s="421"/>
    </row>
    <row r="49" spans="2:58" ht="20.25" customHeight="1" x14ac:dyDescent="0.45">
      <c r="B49" s="203"/>
      <c r="C49" s="457"/>
      <c r="D49" s="458"/>
      <c r="E49" s="459"/>
      <c r="F49" s="375"/>
      <c r="G49" s="441"/>
      <c r="H49" s="442"/>
      <c r="I49" s="442"/>
      <c r="J49" s="491"/>
      <c r="K49" s="494"/>
      <c r="L49" s="495"/>
      <c r="M49" s="496"/>
      <c r="N49" s="204" t="s">
        <v>170</v>
      </c>
      <c r="O49" s="208"/>
      <c r="P49" s="208"/>
      <c r="Q49" s="209"/>
      <c r="R49" s="214"/>
      <c r="S49" s="231"/>
      <c r="T49" s="232"/>
      <c r="U49" s="232"/>
      <c r="V49" s="232"/>
      <c r="W49" s="232"/>
      <c r="X49" s="232"/>
      <c r="Y49" s="233"/>
      <c r="Z49" s="231"/>
      <c r="AA49" s="232"/>
      <c r="AB49" s="232"/>
      <c r="AC49" s="232"/>
      <c r="AD49" s="232"/>
      <c r="AE49" s="232"/>
      <c r="AF49" s="233"/>
      <c r="AG49" s="231"/>
      <c r="AH49" s="232"/>
      <c r="AI49" s="232"/>
      <c r="AJ49" s="232"/>
      <c r="AK49" s="232"/>
      <c r="AL49" s="232"/>
      <c r="AM49" s="233"/>
      <c r="AN49" s="231"/>
      <c r="AO49" s="232"/>
      <c r="AP49" s="232"/>
      <c r="AQ49" s="232"/>
      <c r="AR49" s="232"/>
      <c r="AS49" s="232"/>
      <c r="AT49" s="233"/>
      <c r="AU49" s="231"/>
      <c r="AV49" s="232"/>
      <c r="AW49" s="232"/>
      <c r="AX49" s="503"/>
      <c r="AY49" s="504"/>
      <c r="AZ49" s="514"/>
      <c r="BA49" s="504"/>
      <c r="BB49" s="454"/>
      <c r="BC49" s="455"/>
      <c r="BD49" s="455"/>
      <c r="BE49" s="455"/>
      <c r="BF49" s="456"/>
    </row>
    <row r="50" spans="2:58" ht="20.25" customHeight="1" x14ac:dyDescent="0.45">
      <c r="B50" s="194">
        <f>B47+1</f>
        <v>11</v>
      </c>
      <c r="C50" s="460"/>
      <c r="D50" s="461"/>
      <c r="E50" s="462"/>
      <c r="F50" s="375"/>
      <c r="G50" s="379"/>
      <c r="H50" s="380"/>
      <c r="I50" s="380"/>
      <c r="J50" s="492"/>
      <c r="K50" s="497"/>
      <c r="L50" s="498"/>
      <c r="M50" s="499"/>
      <c r="N50" s="195" t="s">
        <v>216</v>
      </c>
      <c r="O50" s="196"/>
      <c r="P50" s="196"/>
      <c r="Q50" s="197"/>
      <c r="R50" s="198"/>
      <c r="S50" s="103"/>
      <c r="T50" s="104"/>
      <c r="U50" s="104"/>
      <c r="V50" s="104"/>
      <c r="W50" s="104"/>
      <c r="X50" s="104"/>
      <c r="Y50" s="105"/>
      <c r="Z50" s="103"/>
      <c r="AA50" s="104"/>
      <c r="AB50" s="104"/>
      <c r="AC50" s="104"/>
      <c r="AD50" s="104"/>
      <c r="AE50" s="104"/>
      <c r="AF50" s="105"/>
      <c r="AG50" s="103"/>
      <c r="AH50" s="104"/>
      <c r="AI50" s="104"/>
      <c r="AJ50" s="104"/>
      <c r="AK50" s="104"/>
      <c r="AL50" s="104"/>
      <c r="AM50" s="105"/>
      <c r="AN50" s="103"/>
      <c r="AO50" s="104"/>
      <c r="AP50" s="104"/>
      <c r="AQ50" s="104"/>
      <c r="AR50" s="104"/>
      <c r="AS50" s="104"/>
      <c r="AT50" s="105"/>
      <c r="AU50" s="103"/>
      <c r="AV50" s="104"/>
      <c r="AW50" s="104"/>
      <c r="AX50" s="515"/>
      <c r="AY50" s="428"/>
      <c r="AZ50" s="425"/>
      <c r="BA50" s="428"/>
      <c r="BB50" s="416"/>
      <c r="BC50" s="417"/>
      <c r="BD50" s="417"/>
      <c r="BE50" s="417"/>
      <c r="BF50" s="418"/>
    </row>
    <row r="51" spans="2:58" ht="20.25" customHeight="1" x14ac:dyDescent="0.45">
      <c r="B51" s="150"/>
      <c r="C51" s="463"/>
      <c r="D51" s="464"/>
      <c r="E51" s="465"/>
      <c r="F51" s="440"/>
      <c r="G51" s="444"/>
      <c r="H51" s="445"/>
      <c r="I51" s="445"/>
      <c r="J51" s="493"/>
      <c r="K51" s="500"/>
      <c r="L51" s="501"/>
      <c r="M51" s="502"/>
      <c r="N51" s="215" t="s">
        <v>217</v>
      </c>
      <c r="O51" s="216"/>
      <c r="P51" s="216"/>
      <c r="Q51" s="217"/>
      <c r="R51" s="218"/>
      <c r="S51" s="106"/>
      <c r="T51" s="107"/>
      <c r="U51" s="107"/>
      <c r="V51" s="107"/>
      <c r="W51" s="107"/>
      <c r="X51" s="107"/>
      <c r="Y51" s="108"/>
      <c r="Z51" s="106"/>
      <c r="AA51" s="107"/>
      <c r="AB51" s="107"/>
      <c r="AC51" s="107"/>
      <c r="AD51" s="107"/>
      <c r="AE51" s="107"/>
      <c r="AF51" s="108"/>
      <c r="AG51" s="106"/>
      <c r="AH51" s="107"/>
      <c r="AI51" s="107"/>
      <c r="AJ51" s="107"/>
      <c r="AK51" s="107"/>
      <c r="AL51" s="107"/>
      <c r="AM51" s="108"/>
      <c r="AN51" s="106"/>
      <c r="AO51" s="107"/>
      <c r="AP51" s="107"/>
      <c r="AQ51" s="107"/>
      <c r="AR51" s="107"/>
      <c r="AS51" s="107"/>
      <c r="AT51" s="108"/>
      <c r="AU51" s="106"/>
      <c r="AV51" s="107"/>
      <c r="AW51" s="107"/>
      <c r="AX51" s="516"/>
      <c r="AY51" s="435"/>
      <c r="AZ51" s="432"/>
      <c r="BA51" s="435"/>
      <c r="BB51" s="419"/>
      <c r="BC51" s="420"/>
      <c r="BD51" s="420"/>
      <c r="BE51" s="420"/>
      <c r="BF51" s="421"/>
    </row>
    <row r="52" spans="2:58" ht="20.25" customHeight="1" x14ac:dyDescent="0.45">
      <c r="B52" s="203"/>
      <c r="C52" s="457"/>
      <c r="D52" s="458"/>
      <c r="E52" s="459"/>
      <c r="F52" s="375"/>
      <c r="G52" s="441"/>
      <c r="H52" s="442"/>
      <c r="I52" s="442"/>
      <c r="J52" s="491"/>
      <c r="K52" s="494"/>
      <c r="L52" s="495"/>
      <c r="M52" s="496"/>
      <c r="N52" s="204" t="s">
        <v>170</v>
      </c>
      <c r="O52" s="208"/>
      <c r="P52" s="208"/>
      <c r="Q52" s="209"/>
      <c r="R52" s="214"/>
      <c r="S52" s="231"/>
      <c r="T52" s="232"/>
      <c r="U52" s="232"/>
      <c r="V52" s="232"/>
      <c r="W52" s="232"/>
      <c r="X52" s="232"/>
      <c r="Y52" s="233"/>
      <c r="Z52" s="231"/>
      <c r="AA52" s="232"/>
      <c r="AB52" s="232"/>
      <c r="AC52" s="232"/>
      <c r="AD52" s="232"/>
      <c r="AE52" s="232"/>
      <c r="AF52" s="233"/>
      <c r="AG52" s="231"/>
      <c r="AH52" s="232"/>
      <c r="AI52" s="232"/>
      <c r="AJ52" s="232"/>
      <c r="AK52" s="232"/>
      <c r="AL52" s="232"/>
      <c r="AM52" s="233"/>
      <c r="AN52" s="231"/>
      <c r="AO52" s="232"/>
      <c r="AP52" s="232"/>
      <c r="AQ52" s="232"/>
      <c r="AR52" s="232"/>
      <c r="AS52" s="232"/>
      <c r="AT52" s="233"/>
      <c r="AU52" s="231"/>
      <c r="AV52" s="232"/>
      <c r="AW52" s="232"/>
      <c r="AX52" s="503"/>
      <c r="AY52" s="504"/>
      <c r="AZ52" s="514"/>
      <c r="BA52" s="504"/>
      <c r="BB52" s="454"/>
      <c r="BC52" s="455"/>
      <c r="BD52" s="455"/>
      <c r="BE52" s="455"/>
      <c r="BF52" s="456"/>
    </row>
    <row r="53" spans="2:58" ht="20.25" customHeight="1" x14ac:dyDescent="0.45">
      <c r="B53" s="194">
        <f>B50+1</f>
        <v>12</v>
      </c>
      <c r="C53" s="460"/>
      <c r="D53" s="461"/>
      <c r="E53" s="462"/>
      <c r="F53" s="375"/>
      <c r="G53" s="379"/>
      <c r="H53" s="380"/>
      <c r="I53" s="380"/>
      <c r="J53" s="492"/>
      <c r="K53" s="497"/>
      <c r="L53" s="498"/>
      <c r="M53" s="499"/>
      <c r="N53" s="195" t="s">
        <v>216</v>
      </c>
      <c r="O53" s="196"/>
      <c r="P53" s="196"/>
      <c r="Q53" s="197"/>
      <c r="R53" s="198"/>
      <c r="S53" s="103"/>
      <c r="T53" s="104"/>
      <c r="U53" s="104"/>
      <c r="V53" s="104"/>
      <c r="W53" s="104"/>
      <c r="X53" s="104"/>
      <c r="Y53" s="105"/>
      <c r="Z53" s="103"/>
      <c r="AA53" s="104"/>
      <c r="AB53" s="104"/>
      <c r="AC53" s="104"/>
      <c r="AD53" s="104"/>
      <c r="AE53" s="104"/>
      <c r="AF53" s="105"/>
      <c r="AG53" s="103"/>
      <c r="AH53" s="104"/>
      <c r="AI53" s="104"/>
      <c r="AJ53" s="104"/>
      <c r="AK53" s="104"/>
      <c r="AL53" s="104"/>
      <c r="AM53" s="105"/>
      <c r="AN53" s="103"/>
      <c r="AO53" s="104"/>
      <c r="AP53" s="104"/>
      <c r="AQ53" s="104"/>
      <c r="AR53" s="104"/>
      <c r="AS53" s="104"/>
      <c r="AT53" s="105"/>
      <c r="AU53" s="103"/>
      <c r="AV53" s="104"/>
      <c r="AW53" s="104"/>
      <c r="AX53" s="515"/>
      <c r="AY53" s="428"/>
      <c r="AZ53" s="425"/>
      <c r="BA53" s="428"/>
      <c r="BB53" s="416"/>
      <c r="BC53" s="417"/>
      <c r="BD53" s="417"/>
      <c r="BE53" s="417"/>
      <c r="BF53" s="418"/>
    </row>
    <row r="54" spans="2:58" ht="20.25" customHeight="1" x14ac:dyDescent="0.45">
      <c r="B54" s="150"/>
      <c r="C54" s="463"/>
      <c r="D54" s="464"/>
      <c r="E54" s="465"/>
      <c r="F54" s="440"/>
      <c r="G54" s="444"/>
      <c r="H54" s="445"/>
      <c r="I54" s="445"/>
      <c r="J54" s="493"/>
      <c r="K54" s="500"/>
      <c r="L54" s="501"/>
      <c r="M54" s="502"/>
      <c r="N54" s="215" t="s">
        <v>217</v>
      </c>
      <c r="O54" s="216"/>
      <c r="P54" s="216"/>
      <c r="Q54" s="217"/>
      <c r="R54" s="218"/>
      <c r="S54" s="106"/>
      <c r="T54" s="107"/>
      <c r="U54" s="107"/>
      <c r="V54" s="107"/>
      <c r="W54" s="107"/>
      <c r="X54" s="107"/>
      <c r="Y54" s="108"/>
      <c r="Z54" s="106"/>
      <c r="AA54" s="107"/>
      <c r="AB54" s="107"/>
      <c r="AC54" s="107"/>
      <c r="AD54" s="107"/>
      <c r="AE54" s="107"/>
      <c r="AF54" s="108"/>
      <c r="AG54" s="106"/>
      <c r="AH54" s="107"/>
      <c r="AI54" s="107"/>
      <c r="AJ54" s="107"/>
      <c r="AK54" s="107"/>
      <c r="AL54" s="107"/>
      <c r="AM54" s="108"/>
      <c r="AN54" s="106"/>
      <c r="AO54" s="107"/>
      <c r="AP54" s="107"/>
      <c r="AQ54" s="107"/>
      <c r="AR54" s="107"/>
      <c r="AS54" s="107"/>
      <c r="AT54" s="108"/>
      <c r="AU54" s="106"/>
      <c r="AV54" s="107"/>
      <c r="AW54" s="107"/>
      <c r="AX54" s="516"/>
      <c r="AY54" s="435"/>
      <c r="AZ54" s="432"/>
      <c r="BA54" s="435"/>
      <c r="BB54" s="419"/>
      <c r="BC54" s="420"/>
      <c r="BD54" s="420"/>
      <c r="BE54" s="420"/>
      <c r="BF54" s="421"/>
    </row>
    <row r="55" spans="2:58" ht="20.25" customHeight="1" x14ac:dyDescent="0.45">
      <c r="B55" s="203"/>
      <c r="C55" s="457"/>
      <c r="D55" s="458"/>
      <c r="E55" s="459"/>
      <c r="F55" s="375"/>
      <c r="G55" s="441"/>
      <c r="H55" s="442"/>
      <c r="I55" s="442"/>
      <c r="J55" s="491"/>
      <c r="K55" s="494"/>
      <c r="L55" s="495"/>
      <c r="M55" s="496"/>
      <c r="N55" s="204" t="s">
        <v>170</v>
      </c>
      <c r="O55" s="208"/>
      <c r="P55" s="208"/>
      <c r="Q55" s="209"/>
      <c r="R55" s="214"/>
      <c r="S55" s="231"/>
      <c r="T55" s="232"/>
      <c r="U55" s="232"/>
      <c r="V55" s="232"/>
      <c r="W55" s="232"/>
      <c r="X55" s="232"/>
      <c r="Y55" s="233"/>
      <c r="Z55" s="231"/>
      <c r="AA55" s="232"/>
      <c r="AB55" s="232"/>
      <c r="AC55" s="232"/>
      <c r="AD55" s="232"/>
      <c r="AE55" s="232"/>
      <c r="AF55" s="233"/>
      <c r="AG55" s="231"/>
      <c r="AH55" s="232"/>
      <c r="AI55" s="232"/>
      <c r="AJ55" s="232"/>
      <c r="AK55" s="232"/>
      <c r="AL55" s="232"/>
      <c r="AM55" s="233"/>
      <c r="AN55" s="231"/>
      <c r="AO55" s="232"/>
      <c r="AP55" s="232"/>
      <c r="AQ55" s="232"/>
      <c r="AR55" s="232"/>
      <c r="AS55" s="232"/>
      <c r="AT55" s="233"/>
      <c r="AU55" s="231"/>
      <c r="AV55" s="232"/>
      <c r="AW55" s="232"/>
      <c r="AX55" s="503"/>
      <c r="AY55" s="504"/>
      <c r="AZ55" s="514"/>
      <c r="BA55" s="504"/>
      <c r="BB55" s="454"/>
      <c r="BC55" s="455"/>
      <c r="BD55" s="455"/>
      <c r="BE55" s="455"/>
      <c r="BF55" s="456"/>
    </row>
    <row r="56" spans="2:58" ht="20.25" customHeight="1" x14ac:dyDescent="0.45">
      <c r="B56" s="194">
        <f>B53+1</f>
        <v>13</v>
      </c>
      <c r="C56" s="460"/>
      <c r="D56" s="461"/>
      <c r="E56" s="462"/>
      <c r="F56" s="375"/>
      <c r="G56" s="379"/>
      <c r="H56" s="380"/>
      <c r="I56" s="380"/>
      <c r="J56" s="492"/>
      <c r="K56" s="497"/>
      <c r="L56" s="498"/>
      <c r="M56" s="499"/>
      <c r="N56" s="195" t="s">
        <v>216</v>
      </c>
      <c r="O56" s="196"/>
      <c r="P56" s="196"/>
      <c r="Q56" s="197"/>
      <c r="R56" s="198"/>
      <c r="S56" s="103"/>
      <c r="T56" s="104"/>
      <c r="U56" s="104"/>
      <c r="V56" s="104"/>
      <c r="W56" s="104"/>
      <c r="X56" s="104"/>
      <c r="Y56" s="105"/>
      <c r="Z56" s="103"/>
      <c r="AA56" s="104"/>
      <c r="AB56" s="104"/>
      <c r="AC56" s="104"/>
      <c r="AD56" s="104"/>
      <c r="AE56" s="104"/>
      <c r="AF56" s="105"/>
      <c r="AG56" s="103"/>
      <c r="AH56" s="104"/>
      <c r="AI56" s="104"/>
      <c r="AJ56" s="104"/>
      <c r="AK56" s="104"/>
      <c r="AL56" s="104"/>
      <c r="AM56" s="105"/>
      <c r="AN56" s="103"/>
      <c r="AO56" s="104"/>
      <c r="AP56" s="104"/>
      <c r="AQ56" s="104"/>
      <c r="AR56" s="104"/>
      <c r="AS56" s="104"/>
      <c r="AT56" s="105"/>
      <c r="AU56" s="103"/>
      <c r="AV56" s="104"/>
      <c r="AW56" s="104"/>
      <c r="AX56" s="515"/>
      <c r="AY56" s="428"/>
      <c r="AZ56" s="425"/>
      <c r="BA56" s="428"/>
      <c r="BB56" s="416"/>
      <c r="BC56" s="417"/>
      <c r="BD56" s="417"/>
      <c r="BE56" s="417"/>
      <c r="BF56" s="418"/>
    </row>
    <row r="57" spans="2:58" ht="20.25" customHeight="1" x14ac:dyDescent="0.45">
      <c r="B57" s="150"/>
      <c r="C57" s="463"/>
      <c r="D57" s="464"/>
      <c r="E57" s="465"/>
      <c r="F57" s="440"/>
      <c r="G57" s="444"/>
      <c r="H57" s="445"/>
      <c r="I57" s="445"/>
      <c r="J57" s="493"/>
      <c r="K57" s="500"/>
      <c r="L57" s="501"/>
      <c r="M57" s="502"/>
      <c r="N57" s="215" t="s">
        <v>217</v>
      </c>
      <c r="O57" s="216"/>
      <c r="P57" s="216"/>
      <c r="Q57" s="217"/>
      <c r="R57" s="218"/>
      <c r="S57" s="106"/>
      <c r="T57" s="107"/>
      <c r="U57" s="107"/>
      <c r="V57" s="107"/>
      <c r="W57" s="107"/>
      <c r="X57" s="107"/>
      <c r="Y57" s="108"/>
      <c r="Z57" s="106"/>
      <c r="AA57" s="107"/>
      <c r="AB57" s="107"/>
      <c r="AC57" s="107"/>
      <c r="AD57" s="107"/>
      <c r="AE57" s="107"/>
      <c r="AF57" s="108"/>
      <c r="AG57" s="106"/>
      <c r="AH57" s="107"/>
      <c r="AI57" s="107"/>
      <c r="AJ57" s="107"/>
      <c r="AK57" s="107"/>
      <c r="AL57" s="107"/>
      <c r="AM57" s="108"/>
      <c r="AN57" s="106"/>
      <c r="AO57" s="107"/>
      <c r="AP57" s="107"/>
      <c r="AQ57" s="107"/>
      <c r="AR57" s="107"/>
      <c r="AS57" s="107"/>
      <c r="AT57" s="108"/>
      <c r="AU57" s="106"/>
      <c r="AV57" s="107"/>
      <c r="AW57" s="107"/>
      <c r="AX57" s="516"/>
      <c r="AY57" s="435"/>
      <c r="AZ57" s="432"/>
      <c r="BA57" s="435"/>
      <c r="BB57" s="419"/>
      <c r="BC57" s="420"/>
      <c r="BD57" s="420"/>
      <c r="BE57" s="420"/>
      <c r="BF57" s="421"/>
    </row>
    <row r="58" spans="2:58" ht="20.25" customHeight="1" x14ac:dyDescent="0.45">
      <c r="B58" s="203"/>
      <c r="C58" s="457"/>
      <c r="D58" s="458"/>
      <c r="E58" s="459"/>
      <c r="F58" s="375"/>
      <c r="G58" s="441"/>
      <c r="H58" s="442"/>
      <c r="I58" s="442"/>
      <c r="J58" s="491"/>
      <c r="K58" s="494"/>
      <c r="L58" s="495"/>
      <c r="M58" s="496"/>
      <c r="N58" s="204" t="s">
        <v>170</v>
      </c>
      <c r="O58" s="208"/>
      <c r="P58" s="208"/>
      <c r="Q58" s="209"/>
      <c r="R58" s="214"/>
      <c r="S58" s="231"/>
      <c r="T58" s="232"/>
      <c r="U58" s="232"/>
      <c r="V58" s="232"/>
      <c r="W58" s="232"/>
      <c r="X58" s="232"/>
      <c r="Y58" s="233"/>
      <c r="Z58" s="231"/>
      <c r="AA58" s="232"/>
      <c r="AB58" s="232"/>
      <c r="AC58" s="232"/>
      <c r="AD58" s="232"/>
      <c r="AE58" s="232"/>
      <c r="AF58" s="233"/>
      <c r="AG58" s="231"/>
      <c r="AH58" s="232"/>
      <c r="AI58" s="232"/>
      <c r="AJ58" s="232"/>
      <c r="AK58" s="232"/>
      <c r="AL58" s="232"/>
      <c r="AM58" s="233"/>
      <c r="AN58" s="231"/>
      <c r="AO58" s="232"/>
      <c r="AP58" s="232"/>
      <c r="AQ58" s="232"/>
      <c r="AR58" s="232"/>
      <c r="AS58" s="232"/>
      <c r="AT58" s="233"/>
      <c r="AU58" s="231"/>
      <c r="AV58" s="232"/>
      <c r="AW58" s="232"/>
      <c r="AX58" s="503"/>
      <c r="AY58" s="504"/>
      <c r="AZ58" s="514"/>
      <c r="BA58" s="504"/>
      <c r="BB58" s="454"/>
      <c r="BC58" s="455"/>
      <c r="BD58" s="455"/>
      <c r="BE58" s="455"/>
      <c r="BF58" s="456"/>
    </row>
    <row r="59" spans="2:58" ht="20.25" customHeight="1" x14ac:dyDescent="0.45">
      <c r="B59" s="194">
        <f>B56+1</f>
        <v>14</v>
      </c>
      <c r="C59" s="460"/>
      <c r="D59" s="461"/>
      <c r="E59" s="462"/>
      <c r="F59" s="375"/>
      <c r="G59" s="379"/>
      <c r="H59" s="380"/>
      <c r="I59" s="380"/>
      <c r="J59" s="492"/>
      <c r="K59" s="497"/>
      <c r="L59" s="498"/>
      <c r="M59" s="499"/>
      <c r="N59" s="195" t="s">
        <v>216</v>
      </c>
      <c r="O59" s="196"/>
      <c r="P59" s="196"/>
      <c r="Q59" s="197"/>
      <c r="R59" s="198"/>
      <c r="S59" s="103"/>
      <c r="T59" s="104"/>
      <c r="U59" s="104"/>
      <c r="V59" s="104"/>
      <c r="W59" s="104"/>
      <c r="X59" s="104"/>
      <c r="Y59" s="105"/>
      <c r="Z59" s="103"/>
      <c r="AA59" s="104"/>
      <c r="AB59" s="104"/>
      <c r="AC59" s="104"/>
      <c r="AD59" s="104"/>
      <c r="AE59" s="104"/>
      <c r="AF59" s="105"/>
      <c r="AG59" s="103"/>
      <c r="AH59" s="104"/>
      <c r="AI59" s="104"/>
      <c r="AJ59" s="104"/>
      <c r="AK59" s="104"/>
      <c r="AL59" s="104"/>
      <c r="AM59" s="105"/>
      <c r="AN59" s="103"/>
      <c r="AO59" s="104"/>
      <c r="AP59" s="104"/>
      <c r="AQ59" s="104"/>
      <c r="AR59" s="104"/>
      <c r="AS59" s="104"/>
      <c r="AT59" s="105"/>
      <c r="AU59" s="103"/>
      <c r="AV59" s="104"/>
      <c r="AW59" s="104"/>
      <c r="AX59" s="515"/>
      <c r="AY59" s="428"/>
      <c r="AZ59" s="425"/>
      <c r="BA59" s="428"/>
      <c r="BB59" s="416"/>
      <c r="BC59" s="417"/>
      <c r="BD59" s="417"/>
      <c r="BE59" s="417"/>
      <c r="BF59" s="418"/>
    </row>
    <row r="60" spans="2:58" ht="20.25" customHeight="1" x14ac:dyDescent="0.45">
      <c r="B60" s="150"/>
      <c r="C60" s="463"/>
      <c r="D60" s="464"/>
      <c r="E60" s="465"/>
      <c r="F60" s="440"/>
      <c r="G60" s="444"/>
      <c r="H60" s="445"/>
      <c r="I60" s="445"/>
      <c r="J60" s="493"/>
      <c r="K60" s="500"/>
      <c r="L60" s="501"/>
      <c r="M60" s="502"/>
      <c r="N60" s="215" t="s">
        <v>217</v>
      </c>
      <c r="O60" s="216"/>
      <c r="P60" s="216"/>
      <c r="Q60" s="217"/>
      <c r="R60" s="218"/>
      <c r="S60" s="106"/>
      <c r="T60" s="107"/>
      <c r="U60" s="107"/>
      <c r="V60" s="107"/>
      <c r="W60" s="107"/>
      <c r="X60" s="107"/>
      <c r="Y60" s="108"/>
      <c r="Z60" s="106"/>
      <c r="AA60" s="107"/>
      <c r="AB60" s="107"/>
      <c r="AC60" s="107"/>
      <c r="AD60" s="107"/>
      <c r="AE60" s="107"/>
      <c r="AF60" s="108"/>
      <c r="AG60" s="106"/>
      <c r="AH60" s="107"/>
      <c r="AI60" s="107"/>
      <c r="AJ60" s="107"/>
      <c r="AK60" s="107"/>
      <c r="AL60" s="107"/>
      <c r="AM60" s="108"/>
      <c r="AN60" s="106"/>
      <c r="AO60" s="107"/>
      <c r="AP60" s="107"/>
      <c r="AQ60" s="107"/>
      <c r="AR60" s="107"/>
      <c r="AS60" s="107"/>
      <c r="AT60" s="108"/>
      <c r="AU60" s="106"/>
      <c r="AV60" s="107"/>
      <c r="AW60" s="107"/>
      <c r="AX60" s="516"/>
      <c r="AY60" s="435"/>
      <c r="AZ60" s="432"/>
      <c r="BA60" s="435"/>
      <c r="BB60" s="419"/>
      <c r="BC60" s="420"/>
      <c r="BD60" s="420"/>
      <c r="BE60" s="420"/>
      <c r="BF60" s="421"/>
    </row>
    <row r="61" spans="2:58" ht="20.25" customHeight="1" x14ac:dyDescent="0.45">
      <c r="B61" s="203"/>
      <c r="C61" s="457"/>
      <c r="D61" s="458"/>
      <c r="E61" s="459"/>
      <c r="F61" s="375"/>
      <c r="G61" s="441"/>
      <c r="H61" s="442"/>
      <c r="I61" s="442"/>
      <c r="J61" s="491"/>
      <c r="K61" s="494"/>
      <c r="L61" s="495"/>
      <c r="M61" s="496"/>
      <c r="N61" s="204" t="s">
        <v>170</v>
      </c>
      <c r="O61" s="208"/>
      <c r="P61" s="208"/>
      <c r="Q61" s="209"/>
      <c r="R61" s="214"/>
      <c r="S61" s="231"/>
      <c r="T61" s="232"/>
      <c r="U61" s="232"/>
      <c r="V61" s="232"/>
      <c r="W61" s="232"/>
      <c r="X61" s="232"/>
      <c r="Y61" s="233"/>
      <c r="Z61" s="231"/>
      <c r="AA61" s="232"/>
      <c r="AB61" s="232"/>
      <c r="AC61" s="232"/>
      <c r="AD61" s="232"/>
      <c r="AE61" s="232"/>
      <c r="AF61" s="233"/>
      <c r="AG61" s="231"/>
      <c r="AH61" s="232"/>
      <c r="AI61" s="232"/>
      <c r="AJ61" s="232"/>
      <c r="AK61" s="232"/>
      <c r="AL61" s="232"/>
      <c r="AM61" s="233"/>
      <c r="AN61" s="231"/>
      <c r="AO61" s="232"/>
      <c r="AP61" s="232"/>
      <c r="AQ61" s="232"/>
      <c r="AR61" s="232"/>
      <c r="AS61" s="232"/>
      <c r="AT61" s="233"/>
      <c r="AU61" s="231"/>
      <c r="AV61" s="232"/>
      <c r="AW61" s="232"/>
      <c r="AX61" s="503"/>
      <c r="AY61" s="504"/>
      <c r="AZ61" s="514"/>
      <c r="BA61" s="504"/>
      <c r="BB61" s="454"/>
      <c r="BC61" s="455"/>
      <c r="BD61" s="455"/>
      <c r="BE61" s="455"/>
      <c r="BF61" s="456"/>
    </row>
    <row r="62" spans="2:58" ht="20.25" customHeight="1" x14ac:dyDescent="0.45">
      <c r="B62" s="194">
        <f>B59+1</f>
        <v>15</v>
      </c>
      <c r="C62" s="460"/>
      <c r="D62" s="461"/>
      <c r="E62" s="462"/>
      <c r="F62" s="375"/>
      <c r="G62" s="379"/>
      <c r="H62" s="380"/>
      <c r="I62" s="380"/>
      <c r="J62" s="492"/>
      <c r="K62" s="497"/>
      <c r="L62" s="498"/>
      <c r="M62" s="499"/>
      <c r="N62" s="195" t="s">
        <v>216</v>
      </c>
      <c r="O62" s="196"/>
      <c r="P62" s="196"/>
      <c r="Q62" s="197"/>
      <c r="R62" s="198"/>
      <c r="S62" s="103"/>
      <c r="T62" s="104"/>
      <c r="U62" s="104"/>
      <c r="V62" s="104"/>
      <c r="W62" s="104"/>
      <c r="X62" s="104"/>
      <c r="Y62" s="105"/>
      <c r="Z62" s="103"/>
      <c r="AA62" s="104"/>
      <c r="AB62" s="104"/>
      <c r="AC62" s="104"/>
      <c r="AD62" s="104"/>
      <c r="AE62" s="104"/>
      <c r="AF62" s="105"/>
      <c r="AG62" s="103"/>
      <c r="AH62" s="104"/>
      <c r="AI62" s="104"/>
      <c r="AJ62" s="104"/>
      <c r="AK62" s="104"/>
      <c r="AL62" s="104"/>
      <c r="AM62" s="105"/>
      <c r="AN62" s="103"/>
      <c r="AO62" s="104"/>
      <c r="AP62" s="104"/>
      <c r="AQ62" s="104"/>
      <c r="AR62" s="104"/>
      <c r="AS62" s="104"/>
      <c r="AT62" s="105"/>
      <c r="AU62" s="103"/>
      <c r="AV62" s="104"/>
      <c r="AW62" s="104"/>
      <c r="AX62" s="515"/>
      <c r="AY62" s="428"/>
      <c r="AZ62" s="425"/>
      <c r="BA62" s="428"/>
      <c r="BB62" s="416"/>
      <c r="BC62" s="417"/>
      <c r="BD62" s="417"/>
      <c r="BE62" s="417"/>
      <c r="BF62" s="418"/>
    </row>
    <row r="63" spans="2:58" ht="20.25" customHeight="1" x14ac:dyDescent="0.45">
      <c r="B63" s="150"/>
      <c r="C63" s="463"/>
      <c r="D63" s="464"/>
      <c r="E63" s="465"/>
      <c r="F63" s="440"/>
      <c r="G63" s="444"/>
      <c r="H63" s="445"/>
      <c r="I63" s="445"/>
      <c r="J63" s="493"/>
      <c r="K63" s="500"/>
      <c r="L63" s="501"/>
      <c r="M63" s="502"/>
      <c r="N63" s="215" t="s">
        <v>217</v>
      </c>
      <c r="O63" s="216"/>
      <c r="P63" s="216"/>
      <c r="Q63" s="217"/>
      <c r="R63" s="218"/>
      <c r="S63" s="106"/>
      <c r="T63" s="107"/>
      <c r="U63" s="107"/>
      <c r="V63" s="107"/>
      <c r="W63" s="107"/>
      <c r="X63" s="107"/>
      <c r="Y63" s="108"/>
      <c r="Z63" s="106"/>
      <c r="AA63" s="107"/>
      <c r="AB63" s="107"/>
      <c r="AC63" s="107"/>
      <c r="AD63" s="107"/>
      <c r="AE63" s="107"/>
      <c r="AF63" s="108"/>
      <c r="AG63" s="106"/>
      <c r="AH63" s="107"/>
      <c r="AI63" s="107"/>
      <c r="AJ63" s="107"/>
      <c r="AK63" s="107"/>
      <c r="AL63" s="107"/>
      <c r="AM63" s="108"/>
      <c r="AN63" s="106"/>
      <c r="AO63" s="107"/>
      <c r="AP63" s="107"/>
      <c r="AQ63" s="107"/>
      <c r="AR63" s="107"/>
      <c r="AS63" s="107"/>
      <c r="AT63" s="108"/>
      <c r="AU63" s="106"/>
      <c r="AV63" s="107"/>
      <c r="AW63" s="107"/>
      <c r="AX63" s="516"/>
      <c r="AY63" s="435"/>
      <c r="AZ63" s="432"/>
      <c r="BA63" s="435"/>
      <c r="BB63" s="419"/>
      <c r="BC63" s="420"/>
      <c r="BD63" s="420"/>
      <c r="BE63" s="420"/>
      <c r="BF63" s="421"/>
    </row>
    <row r="64" spans="2:58" ht="20.25" customHeight="1" x14ac:dyDescent="0.45">
      <c r="B64" s="203"/>
      <c r="C64" s="457"/>
      <c r="D64" s="458"/>
      <c r="E64" s="459"/>
      <c r="F64" s="375"/>
      <c r="G64" s="441"/>
      <c r="H64" s="442"/>
      <c r="I64" s="442"/>
      <c r="J64" s="491"/>
      <c r="K64" s="494"/>
      <c r="L64" s="495"/>
      <c r="M64" s="496"/>
      <c r="N64" s="219" t="s">
        <v>170</v>
      </c>
      <c r="O64" s="220"/>
      <c r="P64" s="220"/>
      <c r="Q64" s="221"/>
      <c r="R64" s="222"/>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2"/>
      <c r="AX64" s="503"/>
      <c r="AY64" s="504"/>
      <c r="AZ64" s="514"/>
      <c r="BA64" s="504"/>
      <c r="BB64" s="454"/>
      <c r="BC64" s="455"/>
      <c r="BD64" s="455"/>
      <c r="BE64" s="455"/>
      <c r="BF64" s="456"/>
    </row>
    <row r="65" spans="2:58" ht="20.25" customHeight="1" x14ac:dyDescent="0.45">
      <c r="B65" s="194">
        <f>B62+1</f>
        <v>16</v>
      </c>
      <c r="C65" s="460"/>
      <c r="D65" s="461"/>
      <c r="E65" s="462"/>
      <c r="F65" s="375"/>
      <c r="G65" s="379"/>
      <c r="H65" s="380"/>
      <c r="I65" s="380"/>
      <c r="J65" s="492"/>
      <c r="K65" s="497"/>
      <c r="L65" s="498"/>
      <c r="M65" s="499"/>
      <c r="N65" s="195" t="s">
        <v>216</v>
      </c>
      <c r="O65" s="196"/>
      <c r="P65" s="196"/>
      <c r="Q65" s="197"/>
      <c r="R65" s="198"/>
      <c r="S65" s="103"/>
      <c r="T65" s="104"/>
      <c r="U65" s="104"/>
      <c r="V65" s="104"/>
      <c r="W65" s="104"/>
      <c r="X65" s="104"/>
      <c r="Y65" s="105"/>
      <c r="Z65" s="103"/>
      <c r="AA65" s="104"/>
      <c r="AB65" s="104"/>
      <c r="AC65" s="104"/>
      <c r="AD65" s="104"/>
      <c r="AE65" s="104"/>
      <c r="AF65" s="105"/>
      <c r="AG65" s="103"/>
      <c r="AH65" s="104"/>
      <c r="AI65" s="104"/>
      <c r="AJ65" s="104"/>
      <c r="AK65" s="104"/>
      <c r="AL65" s="104"/>
      <c r="AM65" s="105"/>
      <c r="AN65" s="103"/>
      <c r="AO65" s="104"/>
      <c r="AP65" s="104"/>
      <c r="AQ65" s="104"/>
      <c r="AR65" s="104"/>
      <c r="AS65" s="104"/>
      <c r="AT65" s="105"/>
      <c r="AU65" s="103"/>
      <c r="AV65" s="104"/>
      <c r="AW65" s="104"/>
      <c r="AX65" s="515"/>
      <c r="AY65" s="428"/>
      <c r="AZ65" s="425"/>
      <c r="BA65" s="428"/>
      <c r="BB65" s="416"/>
      <c r="BC65" s="417"/>
      <c r="BD65" s="417"/>
      <c r="BE65" s="417"/>
      <c r="BF65" s="418"/>
    </row>
    <row r="66" spans="2:58" ht="20.25" customHeight="1" thickBot="1" x14ac:dyDescent="0.5">
      <c r="B66" s="194"/>
      <c r="C66" s="518"/>
      <c r="D66" s="519"/>
      <c r="E66" s="520"/>
      <c r="F66" s="521"/>
      <c r="G66" s="522"/>
      <c r="H66" s="523"/>
      <c r="I66" s="523"/>
      <c r="J66" s="524"/>
      <c r="K66" s="525"/>
      <c r="L66" s="526"/>
      <c r="M66" s="527"/>
      <c r="N66" s="223" t="s">
        <v>217</v>
      </c>
      <c r="O66" s="224"/>
      <c r="P66" s="224"/>
      <c r="Q66" s="225"/>
      <c r="R66" s="226"/>
      <c r="S66" s="106"/>
      <c r="T66" s="107"/>
      <c r="U66" s="107"/>
      <c r="V66" s="107"/>
      <c r="W66" s="107"/>
      <c r="X66" s="107"/>
      <c r="Y66" s="108"/>
      <c r="Z66" s="106"/>
      <c r="AA66" s="107"/>
      <c r="AB66" s="107"/>
      <c r="AC66" s="107"/>
      <c r="AD66" s="107"/>
      <c r="AE66" s="107"/>
      <c r="AF66" s="108"/>
      <c r="AG66" s="106"/>
      <c r="AH66" s="107"/>
      <c r="AI66" s="107"/>
      <c r="AJ66" s="107"/>
      <c r="AK66" s="107"/>
      <c r="AL66" s="107"/>
      <c r="AM66" s="108"/>
      <c r="AN66" s="106"/>
      <c r="AO66" s="107"/>
      <c r="AP66" s="107"/>
      <c r="AQ66" s="107"/>
      <c r="AR66" s="107"/>
      <c r="AS66" s="107"/>
      <c r="AT66" s="108"/>
      <c r="AU66" s="106"/>
      <c r="AV66" s="107"/>
      <c r="AW66" s="107"/>
      <c r="AX66" s="516"/>
      <c r="AY66" s="435"/>
      <c r="AZ66" s="432"/>
      <c r="BA66" s="435"/>
      <c r="BB66" s="416"/>
      <c r="BC66" s="417"/>
      <c r="BD66" s="417"/>
      <c r="BE66" s="417"/>
      <c r="BF66" s="418"/>
    </row>
    <row r="67" spans="2:58" ht="20.25" customHeight="1" x14ac:dyDescent="0.45">
      <c r="B67" s="528" t="s">
        <v>218</v>
      </c>
      <c r="C67" s="529"/>
      <c r="D67" s="529"/>
      <c r="E67" s="529"/>
      <c r="F67" s="529"/>
      <c r="G67" s="529"/>
      <c r="H67" s="529"/>
      <c r="I67" s="529"/>
      <c r="J67" s="529"/>
      <c r="K67" s="529"/>
      <c r="L67" s="529"/>
      <c r="M67" s="529"/>
      <c r="N67" s="529"/>
      <c r="O67" s="529"/>
      <c r="P67" s="529"/>
      <c r="Q67" s="529"/>
      <c r="R67" s="530"/>
      <c r="S67" s="234"/>
      <c r="T67" s="235"/>
      <c r="U67" s="235"/>
      <c r="V67" s="235"/>
      <c r="W67" s="235"/>
      <c r="X67" s="235"/>
      <c r="Y67" s="236"/>
      <c r="Z67" s="237"/>
      <c r="AA67" s="235"/>
      <c r="AB67" s="235"/>
      <c r="AC67" s="235"/>
      <c r="AD67" s="235"/>
      <c r="AE67" s="235"/>
      <c r="AF67" s="236"/>
      <c r="AG67" s="237"/>
      <c r="AH67" s="235"/>
      <c r="AI67" s="235"/>
      <c r="AJ67" s="235"/>
      <c r="AK67" s="235"/>
      <c r="AL67" s="235"/>
      <c r="AM67" s="236"/>
      <c r="AN67" s="237"/>
      <c r="AO67" s="235"/>
      <c r="AP67" s="235"/>
      <c r="AQ67" s="235"/>
      <c r="AR67" s="235"/>
      <c r="AS67" s="235"/>
      <c r="AT67" s="236"/>
      <c r="AU67" s="237"/>
      <c r="AV67" s="235"/>
      <c r="AW67" s="238"/>
      <c r="AX67" s="531"/>
      <c r="AY67" s="532"/>
      <c r="AZ67" s="537"/>
      <c r="BA67" s="538"/>
      <c r="BB67" s="538"/>
      <c r="BC67" s="538"/>
      <c r="BD67" s="538"/>
      <c r="BE67" s="538"/>
      <c r="BF67" s="539"/>
    </row>
    <row r="68" spans="2:58" ht="20.25" customHeight="1" x14ac:dyDescent="0.45">
      <c r="B68" s="546" t="s">
        <v>219</v>
      </c>
      <c r="C68" s="547"/>
      <c r="D68" s="547"/>
      <c r="E68" s="547"/>
      <c r="F68" s="547"/>
      <c r="G68" s="547"/>
      <c r="H68" s="547"/>
      <c r="I68" s="547"/>
      <c r="J68" s="547"/>
      <c r="K68" s="547"/>
      <c r="L68" s="547"/>
      <c r="M68" s="547"/>
      <c r="N68" s="547"/>
      <c r="O68" s="547"/>
      <c r="P68" s="547"/>
      <c r="Q68" s="547"/>
      <c r="R68" s="548"/>
      <c r="S68" s="239"/>
      <c r="T68" s="240"/>
      <c r="U68" s="240"/>
      <c r="V68" s="240"/>
      <c r="W68" s="240"/>
      <c r="X68" s="240"/>
      <c r="Y68" s="241"/>
      <c r="Z68" s="242"/>
      <c r="AA68" s="240"/>
      <c r="AB68" s="240"/>
      <c r="AC68" s="240"/>
      <c r="AD68" s="240"/>
      <c r="AE68" s="240"/>
      <c r="AF68" s="241"/>
      <c r="AG68" s="242"/>
      <c r="AH68" s="240"/>
      <c r="AI68" s="240"/>
      <c r="AJ68" s="240"/>
      <c r="AK68" s="240"/>
      <c r="AL68" s="240"/>
      <c r="AM68" s="241"/>
      <c r="AN68" s="242"/>
      <c r="AO68" s="240"/>
      <c r="AP68" s="240"/>
      <c r="AQ68" s="240"/>
      <c r="AR68" s="240"/>
      <c r="AS68" s="240"/>
      <c r="AT68" s="241"/>
      <c r="AU68" s="242"/>
      <c r="AV68" s="240"/>
      <c r="AW68" s="243"/>
      <c r="AX68" s="533"/>
      <c r="AY68" s="534"/>
      <c r="AZ68" s="540"/>
      <c r="BA68" s="541"/>
      <c r="BB68" s="541"/>
      <c r="BC68" s="541"/>
      <c r="BD68" s="541"/>
      <c r="BE68" s="541"/>
      <c r="BF68" s="542"/>
    </row>
    <row r="69" spans="2:58" ht="20.25" customHeight="1" x14ac:dyDescent="0.45">
      <c r="B69" s="546" t="s">
        <v>220</v>
      </c>
      <c r="C69" s="547"/>
      <c r="D69" s="547"/>
      <c r="E69" s="547"/>
      <c r="F69" s="547"/>
      <c r="G69" s="547"/>
      <c r="H69" s="547"/>
      <c r="I69" s="547"/>
      <c r="J69" s="547"/>
      <c r="K69" s="547"/>
      <c r="L69" s="547"/>
      <c r="M69" s="547"/>
      <c r="N69" s="547"/>
      <c r="O69" s="547"/>
      <c r="P69" s="547"/>
      <c r="Q69" s="547"/>
      <c r="R69" s="548"/>
      <c r="S69" s="239"/>
      <c r="T69" s="240"/>
      <c r="U69" s="240"/>
      <c r="V69" s="240"/>
      <c r="W69" s="240"/>
      <c r="X69" s="240"/>
      <c r="Y69" s="110"/>
      <c r="Z69" s="109"/>
      <c r="AA69" s="240"/>
      <c r="AB69" s="240"/>
      <c r="AC69" s="240"/>
      <c r="AD69" s="240"/>
      <c r="AE69" s="240"/>
      <c r="AF69" s="110"/>
      <c r="AG69" s="109"/>
      <c r="AH69" s="240"/>
      <c r="AI69" s="240"/>
      <c r="AJ69" s="240"/>
      <c r="AK69" s="240"/>
      <c r="AL69" s="240"/>
      <c r="AM69" s="110"/>
      <c r="AN69" s="109"/>
      <c r="AO69" s="240"/>
      <c r="AP69" s="240"/>
      <c r="AQ69" s="240"/>
      <c r="AR69" s="240"/>
      <c r="AS69" s="240"/>
      <c r="AT69" s="110"/>
      <c r="AU69" s="109"/>
      <c r="AV69" s="240"/>
      <c r="AW69" s="243"/>
      <c r="AX69" s="533"/>
      <c r="AY69" s="534"/>
      <c r="AZ69" s="540"/>
      <c r="BA69" s="541"/>
      <c r="BB69" s="541"/>
      <c r="BC69" s="541"/>
      <c r="BD69" s="541"/>
      <c r="BE69" s="541"/>
      <c r="BF69" s="542"/>
    </row>
    <row r="70" spans="2:58" ht="20.25" customHeight="1" thickBot="1" x14ac:dyDescent="0.5">
      <c r="B70" s="549" t="s">
        <v>221</v>
      </c>
      <c r="C70" s="550"/>
      <c r="D70" s="550"/>
      <c r="E70" s="550"/>
      <c r="F70" s="550"/>
      <c r="G70" s="550"/>
      <c r="H70" s="550"/>
      <c r="I70" s="550"/>
      <c r="J70" s="550"/>
      <c r="K70" s="550"/>
      <c r="L70" s="550"/>
      <c r="M70" s="550"/>
      <c r="N70" s="550"/>
      <c r="O70" s="550"/>
      <c r="P70" s="550"/>
      <c r="Q70" s="550"/>
      <c r="R70" s="551"/>
      <c r="S70" s="244"/>
      <c r="T70" s="245"/>
      <c r="U70" s="245"/>
      <c r="V70" s="245"/>
      <c r="W70" s="245"/>
      <c r="X70" s="245"/>
      <c r="Y70" s="119"/>
      <c r="Z70" s="117"/>
      <c r="AA70" s="245"/>
      <c r="AB70" s="245"/>
      <c r="AC70" s="245"/>
      <c r="AD70" s="245"/>
      <c r="AE70" s="245"/>
      <c r="AF70" s="119"/>
      <c r="AG70" s="117"/>
      <c r="AH70" s="245"/>
      <c r="AI70" s="245"/>
      <c r="AJ70" s="245"/>
      <c r="AK70" s="245"/>
      <c r="AL70" s="245"/>
      <c r="AM70" s="119"/>
      <c r="AN70" s="117"/>
      <c r="AO70" s="245"/>
      <c r="AP70" s="245"/>
      <c r="AQ70" s="245"/>
      <c r="AR70" s="245"/>
      <c r="AS70" s="245"/>
      <c r="AT70" s="119"/>
      <c r="AU70" s="117"/>
      <c r="AV70" s="245"/>
      <c r="AW70" s="246"/>
      <c r="AX70" s="535"/>
      <c r="AY70" s="536"/>
      <c r="AZ70" s="543"/>
      <c r="BA70" s="544"/>
      <c r="BB70" s="544"/>
      <c r="BC70" s="544"/>
      <c r="BD70" s="544"/>
      <c r="BE70" s="544"/>
      <c r="BF70" s="545"/>
    </row>
    <row r="71" spans="2:58" s="208" customFormat="1" ht="20.25" customHeight="1" x14ac:dyDescent="0.45">
      <c r="C71" s="209"/>
      <c r="D71" s="209"/>
      <c r="E71" s="209"/>
      <c r="BF71" s="227"/>
    </row>
    <row r="72" spans="2:58" ht="20.25" customHeight="1" x14ac:dyDescent="0.45"/>
    <row r="73" spans="2:58" ht="20.25" customHeight="1" x14ac:dyDescent="0.45"/>
    <row r="74" spans="2:58" ht="24.9" customHeight="1" x14ac:dyDescent="0.45">
      <c r="B74" s="5" t="s">
        <v>82</v>
      </c>
      <c r="C74" s="5"/>
      <c r="D74" s="5"/>
      <c r="E74" s="5"/>
      <c r="F74" s="5"/>
      <c r="G74" s="5"/>
      <c r="H74" s="5"/>
      <c r="I74" s="5"/>
    </row>
    <row r="75" spans="2:58" ht="24.9" customHeight="1" x14ac:dyDescent="0.45">
      <c r="B75" s="5" t="s">
        <v>83</v>
      </c>
      <c r="C75" s="5"/>
      <c r="D75" s="5"/>
      <c r="E75" s="5"/>
      <c r="F75" s="5"/>
      <c r="G75" s="5"/>
      <c r="H75" s="5"/>
      <c r="I75" s="5"/>
    </row>
    <row r="76" spans="2:58" ht="24.9" customHeight="1" x14ac:dyDescent="0.45">
      <c r="B76" s="5" t="s">
        <v>84</v>
      </c>
      <c r="C76" s="5"/>
      <c r="D76" s="5"/>
      <c r="E76" s="5"/>
      <c r="F76" s="5"/>
      <c r="G76" s="5"/>
      <c r="H76" s="5"/>
      <c r="I76" s="5"/>
    </row>
    <row r="77" spans="2:58" ht="24.9" customHeight="1" x14ac:dyDescent="0.45">
      <c r="B77" s="5" t="s">
        <v>85</v>
      </c>
      <c r="C77" s="5"/>
      <c r="D77" s="5"/>
      <c r="E77" s="5"/>
      <c r="F77" s="5"/>
      <c r="G77" s="5"/>
      <c r="H77" s="5"/>
      <c r="I77" s="5"/>
    </row>
    <row r="78" spans="2:58" ht="24.9" customHeight="1" x14ac:dyDescent="0.45">
      <c r="B78" s="5" t="s">
        <v>222</v>
      </c>
      <c r="C78" s="5"/>
      <c r="D78" s="5"/>
      <c r="E78" s="5"/>
      <c r="F78" s="5"/>
      <c r="G78" s="5"/>
      <c r="H78" s="5"/>
      <c r="I78" s="5"/>
    </row>
    <row r="79" spans="2:58" ht="24.9" customHeight="1" x14ac:dyDescent="0.45">
      <c r="B79" s="5" t="s">
        <v>223</v>
      </c>
      <c r="C79" s="5"/>
      <c r="D79" s="5"/>
      <c r="E79" s="5"/>
      <c r="F79" s="5"/>
      <c r="G79" s="5"/>
      <c r="H79" s="5"/>
      <c r="I79" s="5"/>
    </row>
    <row r="80" spans="2:58" ht="24.9" customHeight="1" x14ac:dyDescent="0.45">
      <c r="B80" s="5" t="s">
        <v>224</v>
      </c>
      <c r="C80" s="5"/>
      <c r="D80" s="5"/>
      <c r="E80" s="5"/>
      <c r="F80" s="5"/>
      <c r="G80" s="5"/>
      <c r="H80" s="5"/>
      <c r="I80" s="5"/>
    </row>
    <row r="81" spans="2:9" ht="24.9" customHeight="1" x14ac:dyDescent="0.45">
      <c r="B81" s="5" t="s">
        <v>99</v>
      </c>
      <c r="C81" s="5"/>
      <c r="D81" s="5"/>
      <c r="E81" s="5"/>
      <c r="F81" s="5"/>
      <c r="G81" s="5"/>
      <c r="H81" s="5"/>
      <c r="I81" s="5"/>
    </row>
    <row r="82" spans="2:9" ht="24.9" customHeight="1" x14ac:dyDescent="0.45">
      <c r="B82" s="5" t="s">
        <v>88</v>
      </c>
      <c r="C82" s="5"/>
      <c r="D82" s="5"/>
      <c r="E82" s="5"/>
      <c r="F82" s="5"/>
      <c r="G82" s="5"/>
      <c r="H82" s="5"/>
      <c r="I82" s="5"/>
    </row>
    <row r="83" spans="2:9" ht="24.9" customHeight="1" x14ac:dyDescent="0.45">
      <c r="B83" s="5" t="s">
        <v>101</v>
      </c>
      <c r="C83" s="5"/>
      <c r="D83" s="5"/>
      <c r="E83" s="5"/>
      <c r="F83" s="5"/>
      <c r="G83" s="5"/>
      <c r="H83" s="5"/>
      <c r="I83" s="5"/>
    </row>
    <row r="84" spans="2:9" ht="24.9" customHeight="1" x14ac:dyDescent="0.45">
      <c r="B84" s="5"/>
      <c r="C84" s="5"/>
      <c r="D84" s="5"/>
      <c r="E84" s="5"/>
      <c r="F84" s="5"/>
      <c r="G84" s="5"/>
      <c r="H84" s="5"/>
      <c r="I84" s="5"/>
    </row>
    <row r="85" spans="2:9" ht="24.9" customHeight="1" x14ac:dyDescent="0.45">
      <c r="B85" s="5"/>
      <c r="C85" s="70" t="s">
        <v>5</v>
      </c>
      <c r="D85" s="336" t="s">
        <v>6</v>
      </c>
      <c r="E85" s="336"/>
      <c r="F85" s="336"/>
      <c r="G85" s="336"/>
      <c r="H85" s="336"/>
      <c r="I85" s="5"/>
    </row>
    <row r="86" spans="2:9" ht="24.9" customHeight="1" x14ac:dyDescent="0.45">
      <c r="B86" s="5"/>
      <c r="C86" s="73" t="s">
        <v>1</v>
      </c>
      <c r="D86" s="336" t="s">
        <v>24</v>
      </c>
      <c r="E86" s="336"/>
      <c r="F86" s="336"/>
      <c r="G86" s="336"/>
      <c r="H86" s="336"/>
      <c r="I86" s="5"/>
    </row>
    <row r="87" spans="2:9" ht="24.9" customHeight="1" x14ac:dyDescent="0.45">
      <c r="B87" s="5"/>
      <c r="C87" s="73" t="s">
        <v>2</v>
      </c>
      <c r="D87" s="336" t="s">
        <v>25</v>
      </c>
      <c r="E87" s="336"/>
      <c r="F87" s="336"/>
      <c r="G87" s="336"/>
      <c r="H87" s="336"/>
      <c r="I87" s="5"/>
    </row>
    <row r="88" spans="2:9" ht="24.9" customHeight="1" x14ac:dyDescent="0.45">
      <c r="B88" s="5"/>
      <c r="C88" s="73" t="s">
        <v>3</v>
      </c>
      <c r="D88" s="336" t="s">
        <v>26</v>
      </c>
      <c r="E88" s="336"/>
      <c r="F88" s="336"/>
      <c r="G88" s="336"/>
      <c r="H88" s="336"/>
      <c r="I88" s="5"/>
    </row>
    <row r="89" spans="2:9" ht="24.9" customHeight="1" x14ac:dyDescent="0.45">
      <c r="B89" s="5"/>
      <c r="C89" s="73" t="s">
        <v>4</v>
      </c>
      <c r="D89" s="336" t="s">
        <v>37</v>
      </c>
      <c r="E89" s="336"/>
      <c r="F89" s="336"/>
      <c r="G89" s="336"/>
      <c r="H89" s="336"/>
      <c r="I89" s="5"/>
    </row>
    <row r="90" spans="2:9" ht="24.9" customHeight="1" x14ac:dyDescent="0.45">
      <c r="B90" s="5"/>
      <c r="C90" s="5"/>
      <c r="D90" s="5"/>
      <c r="E90" s="5"/>
      <c r="F90" s="5"/>
      <c r="G90" s="5"/>
      <c r="H90" s="5"/>
      <c r="I90" s="5"/>
    </row>
    <row r="91" spans="2:9" ht="24.9" customHeight="1" x14ac:dyDescent="0.45">
      <c r="B91" s="5"/>
      <c r="C91" s="5" t="s">
        <v>89</v>
      </c>
      <c r="D91" s="5"/>
      <c r="E91" s="5"/>
      <c r="F91" s="5"/>
      <c r="G91" s="5"/>
      <c r="H91" s="5"/>
      <c r="I91" s="5"/>
    </row>
    <row r="92" spans="2:9" ht="24.9" customHeight="1" x14ac:dyDescent="0.45">
      <c r="B92" s="5"/>
      <c r="C92" s="5" t="s">
        <v>97</v>
      </c>
      <c r="D92" s="5"/>
      <c r="E92" s="5"/>
      <c r="F92" s="5"/>
      <c r="G92" s="5"/>
      <c r="H92" s="5"/>
      <c r="I92" s="5"/>
    </row>
    <row r="93" spans="2:9" ht="24.9" customHeight="1" x14ac:dyDescent="0.45">
      <c r="B93" s="5"/>
      <c r="C93" s="5" t="s">
        <v>90</v>
      </c>
      <c r="D93" s="5"/>
      <c r="E93" s="5"/>
      <c r="F93" s="5"/>
      <c r="G93" s="5"/>
      <c r="H93" s="5"/>
      <c r="I93" s="5"/>
    </row>
    <row r="94" spans="2:9" ht="24.9" customHeight="1" x14ac:dyDescent="0.45">
      <c r="B94" s="5" t="s">
        <v>228</v>
      </c>
      <c r="C94" s="5"/>
      <c r="D94" s="5"/>
      <c r="E94" s="5"/>
      <c r="F94" s="5"/>
      <c r="G94" s="5"/>
      <c r="H94" s="5"/>
      <c r="I94" s="5"/>
    </row>
    <row r="95" spans="2:9" ht="24.9" customHeight="1" x14ac:dyDescent="0.45">
      <c r="B95" s="5" t="s">
        <v>91</v>
      </c>
      <c r="C95" s="5"/>
      <c r="D95" s="5"/>
      <c r="E95" s="5"/>
      <c r="F95" s="5"/>
      <c r="G95" s="5"/>
      <c r="H95" s="5"/>
      <c r="I95" s="5"/>
    </row>
    <row r="96" spans="2:9" ht="24.9" customHeight="1" x14ac:dyDescent="0.45">
      <c r="B96" s="5" t="s">
        <v>225</v>
      </c>
      <c r="C96" s="5"/>
      <c r="D96" s="5"/>
      <c r="E96" s="5"/>
      <c r="F96" s="5"/>
      <c r="G96" s="5"/>
      <c r="H96" s="5"/>
      <c r="I96" s="5"/>
    </row>
    <row r="97" spans="2:55" ht="24.9" customHeight="1" x14ac:dyDescent="0.45">
      <c r="B97" s="5" t="s">
        <v>92</v>
      </c>
      <c r="C97" s="5"/>
      <c r="D97" s="5"/>
      <c r="E97" s="5"/>
      <c r="F97" s="5"/>
      <c r="G97" s="5"/>
      <c r="H97" s="5"/>
      <c r="I97" s="5"/>
    </row>
    <row r="98" spans="2:55" ht="24.9" customHeight="1" x14ac:dyDescent="0.45">
      <c r="B98" s="5" t="s">
        <v>229</v>
      </c>
      <c r="C98" s="5"/>
      <c r="D98" s="5"/>
      <c r="E98" s="5"/>
      <c r="F98" s="5"/>
      <c r="G98" s="5"/>
      <c r="H98" s="5"/>
      <c r="I98" s="5"/>
    </row>
    <row r="99" spans="2:55" ht="24.9" customHeight="1" x14ac:dyDescent="0.45">
      <c r="B99" s="5" t="s">
        <v>53</v>
      </c>
      <c r="C99" s="5"/>
      <c r="D99" s="5"/>
      <c r="E99" s="5"/>
      <c r="F99" s="5"/>
      <c r="G99" s="5"/>
      <c r="H99" s="5"/>
      <c r="I99" s="5"/>
    </row>
    <row r="100" spans="2:55" ht="24.9" customHeight="1" x14ac:dyDescent="0.45">
      <c r="B100" s="5" t="s">
        <v>103</v>
      </c>
      <c r="C100" s="5"/>
      <c r="D100" s="5"/>
      <c r="E100" s="5"/>
      <c r="F100" s="5"/>
      <c r="G100" s="5"/>
      <c r="H100" s="5"/>
      <c r="I100" s="5"/>
    </row>
    <row r="101" spans="2:55" ht="24.9" customHeight="1" x14ac:dyDescent="0.45">
      <c r="B101" s="5" t="s">
        <v>94</v>
      </c>
      <c r="C101" s="5"/>
      <c r="D101" s="5"/>
      <c r="E101" s="5"/>
      <c r="F101" s="5"/>
      <c r="G101" s="5"/>
      <c r="H101" s="5"/>
      <c r="I101" s="5"/>
    </row>
    <row r="102" spans="2:55" ht="24.9" customHeight="1" x14ac:dyDescent="0.45">
      <c r="B102" s="5" t="s">
        <v>104</v>
      </c>
      <c r="C102" s="5"/>
      <c r="D102" s="5"/>
      <c r="E102" s="5"/>
      <c r="F102" s="5"/>
      <c r="G102" s="5"/>
      <c r="H102" s="5"/>
      <c r="I102" s="5"/>
    </row>
    <row r="103" spans="2:55" ht="24.9" customHeight="1" x14ac:dyDescent="0.45">
      <c r="B103" s="5" t="s">
        <v>95</v>
      </c>
      <c r="C103" s="5"/>
      <c r="D103" s="5"/>
      <c r="E103" s="5"/>
      <c r="F103" s="5"/>
      <c r="G103" s="5"/>
      <c r="H103" s="5"/>
      <c r="I103" s="5"/>
    </row>
    <row r="104" spans="2:55" ht="24.9" customHeight="1" x14ac:dyDescent="0.45">
      <c r="B104" s="5" t="s">
        <v>96</v>
      </c>
      <c r="C104" s="5"/>
      <c r="D104" s="5"/>
      <c r="E104" s="5"/>
      <c r="F104" s="5"/>
      <c r="G104" s="5"/>
      <c r="H104" s="5"/>
      <c r="I104" s="5"/>
    </row>
    <row r="105" spans="2:55" ht="24.9" customHeight="1" x14ac:dyDescent="0.45">
      <c r="B105" s="5" t="s">
        <v>48</v>
      </c>
      <c r="C105" s="7"/>
      <c r="D105" s="7"/>
      <c r="E105" s="7"/>
      <c r="F105" s="7"/>
      <c r="G105" s="247"/>
      <c r="H105" s="247"/>
      <c r="I105" s="247"/>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row>
    <row r="106" spans="2:55" ht="24.9" customHeight="1" x14ac:dyDescent="0.45">
      <c r="B106" s="5" t="s">
        <v>230</v>
      </c>
      <c r="C106" s="113"/>
      <c r="D106" s="113"/>
      <c r="E106" s="113"/>
      <c r="F106" s="113"/>
      <c r="G106" s="7"/>
      <c r="H106" s="7"/>
      <c r="I106" s="5"/>
    </row>
    <row r="107" spans="2:55" ht="24.9" customHeight="1" x14ac:dyDescent="0.45">
      <c r="B107" s="5" t="s">
        <v>226</v>
      </c>
      <c r="C107" s="7"/>
      <c r="D107" s="7"/>
      <c r="E107" s="7"/>
      <c r="F107" s="7"/>
      <c r="G107" s="5"/>
      <c r="H107" s="5"/>
      <c r="I107" s="5"/>
    </row>
    <row r="108" spans="2:55" ht="24.9" customHeight="1" x14ac:dyDescent="0.45">
      <c r="B108" s="5" t="s">
        <v>227</v>
      </c>
      <c r="C108" s="7"/>
      <c r="D108" s="7"/>
      <c r="E108" s="7"/>
      <c r="F108" s="7"/>
      <c r="G108" s="5"/>
      <c r="H108" s="5"/>
      <c r="I108" s="5"/>
    </row>
    <row r="109" spans="2:55" ht="24.9" customHeight="1" x14ac:dyDescent="0.45">
      <c r="B109" s="5" t="s">
        <v>242</v>
      </c>
      <c r="C109" s="5"/>
      <c r="D109" s="5"/>
      <c r="E109" s="5"/>
      <c r="F109" s="5"/>
      <c r="G109" s="5"/>
      <c r="H109" s="5"/>
      <c r="I109" s="5"/>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47" priority="177">
      <formula>OR(S$67=$B20,S$68=$B20)</formula>
    </cfRule>
  </conditionalFormatting>
  <conditionalFormatting sqref="S67:AY70">
    <cfRule type="expression" dxfId="46" priority="159">
      <formula>INDIRECT(ADDRESS(ROW(),COLUMN()))=TRUNC(INDIRECT(ADDRESS(ROW(),COLUMN())))</formula>
    </cfRule>
  </conditionalFormatting>
  <conditionalFormatting sqref="S20:BA21">
    <cfRule type="expression" dxfId="45" priority="151">
      <formula>INDIRECT(ADDRESS(ROW(),COLUMN()))=TRUNC(INDIRECT(ADDRESS(ROW(),COLUMN())))</formula>
    </cfRule>
  </conditionalFormatting>
  <conditionalFormatting sqref="S23:BA24">
    <cfRule type="expression" dxfId="44" priority="141">
      <formula>INDIRECT(ADDRESS(ROW(),COLUMN()))=TRUNC(INDIRECT(ADDRESS(ROW(),COLUMN())))</formula>
    </cfRule>
  </conditionalFormatting>
  <conditionalFormatting sqref="S26:BA27">
    <cfRule type="expression" dxfId="43" priority="131">
      <formula>INDIRECT(ADDRESS(ROW(),COLUMN()))=TRUNC(INDIRECT(ADDRESS(ROW(),COLUMN())))</formula>
    </cfRule>
  </conditionalFormatting>
  <conditionalFormatting sqref="S29:BA30">
    <cfRule type="expression" dxfId="42" priority="121">
      <formula>INDIRECT(ADDRESS(ROW(),COLUMN()))=TRUNC(INDIRECT(ADDRESS(ROW(),COLUMN())))</formula>
    </cfRule>
  </conditionalFormatting>
  <conditionalFormatting sqref="S32:BA33">
    <cfRule type="expression" dxfId="41" priority="111">
      <formula>INDIRECT(ADDRESS(ROW(),COLUMN()))=TRUNC(INDIRECT(ADDRESS(ROW(),COLUMN())))</formula>
    </cfRule>
  </conditionalFormatting>
  <conditionalFormatting sqref="S35:BA36">
    <cfRule type="expression" dxfId="40" priority="101">
      <formula>INDIRECT(ADDRESS(ROW(),COLUMN()))=TRUNC(INDIRECT(ADDRESS(ROW(),COLUMN())))</formula>
    </cfRule>
  </conditionalFormatting>
  <conditionalFormatting sqref="S38:BA39">
    <cfRule type="expression" dxfId="39" priority="91">
      <formula>INDIRECT(ADDRESS(ROW(),COLUMN()))=TRUNC(INDIRECT(ADDRESS(ROW(),COLUMN())))</formula>
    </cfRule>
  </conditionalFormatting>
  <conditionalFormatting sqref="S41:BA42">
    <cfRule type="expression" dxfId="38" priority="81">
      <formula>INDIRECT(ADDRESS(ROW(),COLUMN()))=TRUNC(INDIRECT(ADDRESS(ROW(),COLUMN())))</formula>
    </cfRule>
  </conditionalFormatting>
  <conditionalFormatting sqref="S44:BA45">
    <cfRule type="expression" dxfId="37" priority="71">
      <formula>INDIRECT(ADDRESS(ROW(),COLUMN()))=TRUNC(INDIRECT(ADDRESS(ROW(),COLUMN())))</formula>
    </cfRule>
  </conditionalFormatting>
  <conditionalFormatting sqref="S47:BA48">
    <cfRule type="expression" dxfId="36" priority="61">
      <formula>INDIRECT(ADDRESS(ROW(),COLUMN()))=TRUNC(INDIRECT(ADDRESS(ROW(),COLUMN())))</formula>
    </cfRule>
  </conditionalFormatting>
  <conditionalFormatting sqref="S50:BA51">
    <cfRule type="expression" dxfId="35" priority="51">
      <formula>INDIRECT(ADDRESS(ROW(),COLUMN()))=TRUNC(INDIRECT(ADDRESS(ROW(),COLUMN())))</formula>
    </cfRule>
  </conditionalFormatting>
  <conditionalFormatting sqref="S53:BA54">
    <cfRule type="expression" dxfId="34" priority="41">
      <formula>INDIRECT(ADDRESS(ROW(),COLUMN()))=TRUNC(INDIRECT(ADDRESS(ROW(),COLUMN())))</formula>
    </cfRule>
  </conditionalFormatting>
  <conditionalFormatting sqref="S56:BA57">
    <cfRule type="expression" dxfId="33" priority="31">
      <formula>INDIRECT(ADDRESS(ROW(),COLUMN()))=TRUNC(INDIRECT(ADDRESS(ROW(),COLUMN())))</formula>
    </cfRule>
  </conditionalFormatting>
  <conditionalFormatting sqref="S59:BA60">
    <cfRule type="expression" dxfId="32" priority="21">
      <formula>INDIRECT(ADDRESS(ROW(),COLUMN()))=TRUNC(INDIRECT(ADDRESS(ROW(),COLUMN())))</formula>
    </cfRule>
  </conditionalFormatting>
  <conditionalFormatting sqref="S62:BA63">
    <cfRule type="expression" dxfId="31" priority="11">
      <formula>INDIRECT(ADDRESS(ROW(),COLUMN()))=TRUNC(INDIRECT(ADDRESS(ROW(),COLUMN())))</formula>
    </cfRule>
  </conditionalFormatting>
  <conditionalFormatting sqref="S65:BA66">
    <cfRule type="expression" dxfId="3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opLeftCell="A25" zoomScale="70" zoomScaleNormal="70" workbookViewId="0">
      <selection activeCell="M16" sqref="M16"/>
    </sheetView>
  </sheetViews>
  <sheetFormatPr defaultColWidth="9" defaultRowHeight="26.4" x14ac:dyDescent="0.45"/>
  <cols>
    <col min="1" max="1" width="1.59765625" style="122" customWidth="1"/>
    <col min="2" max="2" width="5.59765625" style="121" customWidth="1"/>
    <col min="3" max="3" width="10.59765625" style="121" customWidth="1"/>
    <col min="4" max="4" width="10.59765625" style="121" hidden="1" customWidth="1"/>
    <col min="5" max="5" width="3.3984375" style="121" bestFit="1" customWidth="1"/>
    <col min="6" max="6" width="15.59765625" style="122" customWidth="1"/>
    <col min="7" max="7" width="3.3984375" style="122" bestFit="1" customWidth="1"/>
    <col min="8" max="8" width="15.59765625" style="122" customWidth="1"/>
    <col min="9" max="9" width="3.3984375" style="122" bestFit="1" customWidth="1"/>
    <col min="10" max="10" width="15.59765625" style="121" customWidth="1"/>
    <col min="11" max="11" width="3.3984375" style="122" bestFit="1" customWidth="1"/>
    <col min="12" max="12" width="15.59765625" style="122" customWidth="1"/>
    <col min="13" max="13" width="5" style="122" customWidth="1"/>
    <col min="14" max="14" width="15.59765625" style="122" customWidth="1"/>
    <col min="15" max="15" width="3.3984375" style="122" customWidth="1"/>
    <col min="16" max="16" width="15.59765625" style="122" customWidth="1"/>
    <col min="17" max="17" width="3.3984375" style="122" customWidth="1"/>
    <col min="18" max="18" width="15.59765625" style="122" customWidth="1"/>
    <col min="19" max="19" width="3.3984375" style="122" customWidth="1"/>
    <col min="20" max="20" width="15.59765625" style="122" customWidth="1"/>
    <col min="21" max="21" width="3.3984375" style="122" customWidth="1"/>
    <col min="22" max="22" width="15.59765625" style="122" customWidth="1"/>
    <col min="23" max="23" width="3.3984375" style="122" customWidth="1"/>
    <col min="24" max="24" width="15.59765625" style="122" customWidth="1"/>
    <col min="25" max="25" width="3.3984375" style="122" customWidth="1"/>
    <col min="26" max="26" width="15.59765625" style="122" customWidth="1"/>
    <col min="27" max="27" width="3.3984375" style="122" customWidth="1"/>
    <col min="28" max="28" width="50.59765625" style="122" customWidth="1"/>
    <col min="29" max="16384" width="9" style="122"/>
  </cols>
  <sheetData>
    <row r="1" spans="2:28" x14ac:dyDescent="0.45">
      <c r="B1" s="120" t="s">
        <v>107</v>
      </c>
    </row>
    <row r="2" spans="2:28" x14ac:dyDescent="0.45">
      <c r="B2" s="123" t="s">
        <v>108</v>
      </c>
      <c r="F2" s="124"/>
      <c r="J2" s="125"/>
    </row>
    <row r="3" spans="2:28" x14ac:dyDescent="0.45">
      <c r="B3" s="124" t="s">
        <v>193</v>
      </c>
      <c r="F3" s="125" t="s">
        <v>194</v>
      </c>
      <c r="J3" s="125"/>
    </row>
    <row r="4" spans="2:28" x14ac:dyDescent="0.45">
      <c r="B4" s="123"/>
      <c r="F4" s="482" t="s">
        <v>111</v>
      </c>
      <c r="G4" s="482"/>
      <c r="H4" s="482"/>
      <c r="I4" s="482"/>
      <c r="J4" s="482"/>
      <c r="K4" s="482"/>
      <c r="L4" s="482"/>
      <c r="N4" s="482" t="s">
        <v>235</v>
      </c>
      <c r="O4" s="482"/>
      <c r="P4" s="482"/>
      <c r="R4" s="482" t="s">
        <v>236</v>
      </c>
      <c r="S4" s="482"/>
      <c r="T4" s="482"/>
      <c r="U4" s="482"/>
      <c r="V4" s="482"/>
      <c r="W4" s="482"/>
      <c r="X4" s="482"/>
      <c r="Z4" s="248" t="s">
        <v>237</v>
      </c>
      <c r="AB4" s="482" t="s">
        <v>114</v>
      </c>
    </row>
    <row r="5" spans="2:28" x14ac:dyDescent="0.45">
      <c r="B5" s="121" t="s">
        <v>22</v>
      </c>
      <c r="C5" s="121" t="s">
        <v>5</v>
      </c>
      <c r="F5" s="121" t="s">
        <v>115</v>
      </c>
      <c r="G5" s="121"/>
      <c r="H5" s="121" t="s">
        <v>116</v>
      </c>
      <c r="J5" s="121" t="s">
        <v>117</v>
      </c>
      <c r="L5" s="121" t="s">
        <v>111</v>
      </c>
      <c r="N5" s="121" t="s">
        <v>118</v>
      </c>
      <c r="P5" s="121" t="s">
        <v>119</v>
      </c>
      <c r="R5" s="121" t="s">
        <v>118</v>
      </c>
      <c r="T5" s="121" t="s">
        <v>119</v>
      </c>
      <c r="V5" s="121" t="s">
        <v>117</v>
      </c>
      <c r="X5" s="121" t="s">
        <v>111</v>
      </c>
      <c r="Z5" s="249" t="s">
        <v>238</v>
      </c>
      <c r="AB5" s="482"/>
    </row>
    <row r="6" spans="2:28" x14ac:dyDescent="0.45">
      <c r="B6" s="175">
        <v>1</v>
      </c>
      <c r="C6" s="126" t="s">
        <v>120</v>
      </c>
      <c r="D6" s="176" t="str">
        <f>C6</f>
        <v>a</v>
      </c>
      <c r="E6" s="175" t="s">
        <v>121</v>
      </c>
      <c r="F6" s="127"/>
      <c r="G6" s="175" t="s">
        <v>67</v>
      </c>
      <c r="H6" s="127"/>
      <c r="I6" s="177" t="s">
        <v>122</v>
      </c>
      <c r="J6" s="127">
        <v>0</v>
      </c>
      <c r="K6" s="178" t="s">
        <v>0</v>
      </c>
      <c r="L6" s="128" t="str">
        <f>IF(OR(F6="",H6=""),"",(H6+IF(F6&gt;H6,1,0)-F6-J6)*24)</f>
        <v/>
      </c>
      <c r="N6" s="127"/>
      <c r="O6" s="121" t="s">
        <v>67</v>
      </c>
      <c r="P6" s="127"/>
      <c r="R6" s="129" t="str">
        <f t="shared" ref="R6:R22" si="0">IF(F6="","",IF(F6&lt;N6,N6,IF(F6&gt;=P6,"",F6)))</f>
        <v/>
      </c>
      <c r="S6" s="121" t="s">
        <v>67</v>
      </c>
      <c r="T6" s="129" t="str">
        <f t="shared" ref="T6:T22" si="1">IF(H6="","",IF(H6&gt;F6,IF(H6&lt;P6,H6,P6),P6))</f>
        <v/>
      </c>
      <c r="U6" s="250" t="s">
        <v>122</v>
      </c>
      <c r="V6" s="127">
        <v>0</v>
      </c>
      <c r="W6" s="122" t="s">
        <v>0</v>
      </c>
      <c r="X6" s="128" t="str">
        <f>IF(R6="","",IF((T6+IF(R6&gt;T6,1,0)-R6-V6)*24=0,"",(T6+IF(R6&gt;T6,1,0)-R6-V6)*24))</f>
        <v/>
      </c>
      <c r="Z6" s="128" t="str">
        <f>IF(X6="",L6,IF(OR(L6-X6=0,L6-X6&lt;0),"-",L6-X6))</f>
        <v/>
      </c>
      <c r="AB6" s="130"/>
    </row>
    <row r="7" spans="2:28" x14ac:dyDescent="0.45">
      <c r="B7" s="175">
        <v>2</v>
      </c>
      <c r="C7" s="126" t="s">
        <v>123</v>
      </c>
      <c r="D7" s="176" t="str">
        <f t="shared" ref="D7:D38" si="2">C7</f>
        <v>b</v>
      </c>
      <c r="E7" s="175" t="s">
        <v>121</v>
      </c>
      <c r="F7" s="127"/>
      <c r="G7" s="175" t="s">
        <v>67</v>
      </c>
      <c r="H7" s="127"/>
      <c r="I7" s="177" t="s">
        <v>122</v>
      </c>
      <c r="J7" s="127">
        <v>0</v>
      </c>
      <c r="K7" s="178" t="s">
        <v>0</v>
      </c>
      <c r="L7" s="128" t="str">
        <f>IF(OR(F7="",H7=""),"",(H7+IF(F7&gt;H7,1,0)-F7-J7)*24)</f>
        <v/>
      </c>
      <c r="N7" s="132">
        <f>$N$6</f>
        <v>0</v>
      </c>
      <c r="O7" s="121" t="s">
        <v>67</v>
      </c>
      <c r="P7" s="132">
        <f>$P$6</f>
        <v>0</v>
      </c>
      <c r="R7" s="129" t="str">
        <f t="shared" si="0"/>
        <v/>
      </c>
      <c r="S7" s="121" t="s">
        <v>67</v>
      </c>
      <c r="T7" s="129" t="str">
        <f t="shared" si="1"/>
        <v/>
      </c>
      <c r="U7" s="250" t="s">
        <v>122</v>
      </c>
      <c r="V7" s="127">
        <v>0</v>
      </c>
      <c r="W7" s="122" t="s">
        <v>0</v>
      </c>
      <c r="X7" s="128" t="str">
        <f>IF(R7="","",IF((T7+IF(R7&gt;T7,1,0)-R7-V7)*24=0,"",(T7+IF(R7&gt;T7,1,0)-R7-V7)*24))</f>
        <v/>
      </c>
      <c r="Z7" s="128" t="str">
        <f>IF(X7="",L7,IF(OR(L7-X7=0,L7-X7&lt;0),"-",L7-X7))</f>
        <v/>
      </c>
      <c r="AB7" s="130"/>
    </row>
    <row r="8" spans="2:28" x14ac:dyDescent="0.45">
      <c r="B8" s="175">
        <v>3</v>
      </c>
      <c r="C8" s="126" t="s">
        <v>124</v>
      </c>
      <c r="D8" s="176" t="str">
        <f t="shared" si="2"/>
        <v>c</v>
      </c>
      <c r="E8" s="175" t="s">
        <v>121</v>
      </c>
      <c r="F8" s="127"/>
      <c r="G8" s="175" t="s">
        <v>67</v>
      </c>
      <c r="H8" s="127"/>
      <c r="I8" s="177" t="s">
        <v>122</v>
      </c>
      <c r="J8" s="127">
        <v>0</v>
      </c>
      <c r="K8" s="178" t="s">
        <v>0</v>
      </c>
      <c r="L8" s="128" t="str">
        <f>IF(OR(F8="",H8=""),"",(H8+IF(F8&gt;H8,1,0)-F8-J8)*24)</f>
        <v/>
      </c>
      <c r="N8" s="132">
        <f t="shared" ref="N8:N22" si="3">$N$6</f>
        <v>0</v>
      </c>
      <c r="O8" s="121" t="s">
        <v>67</v>
      </c>
      <c r="P8" s="132">
        <f t="shared" ref="P8:P22" si="4">$P$6</f>
        <v>0</v>
      </c>
      <c r="R8" s="129" t="str">
        <f t="shared" si="0"/>
        <v/>
      </c>
      <c r="S8" s="121" t="s">
        <v>67</v>
      </c>
      <c r="T8" s="129" t="str">
        <f t="shared" si="1"/>
        <v/>
      </c>
      <c r="U8" s="250" t="s">
        <v>122</v>
      </c>
      <c r="V8" s="127">
        <v>0</v>
      </c>
      <c r="W8" s="122" t="s">
        <v>0</v>
      </c>
      <c r="X8" s="128" t="str">
        <f>IF(R8="","",IF((T8+IF(R8&gt;T8,1,0)-R8-V8)*24=0,"",(T8+IF(R8&gt;T8,1,0)-R8-V8)*24))</f>
        <v/>
      </c>
      <c r="Z8" s="128" t="str">
        <f>IF(X8="",L8,IF(OR(L8-X8=0,L8-X8&lt;0),"-",L8-X8))</f>
        <v/>
      </c>
      <c r="AB8" s="130"/>
    </row>
    <row r="9" spans="2:28" x14ac:dyDescent="0.45">
      <c r="B9" s="175">
        <v>4</v>
      </c>
      <c r="C9" s="126" t="s">
        <v>125</v>
      </c>
      <c r="D9" s="176" t="str">
        <f t="shared" si="2"/>
        <v>d</v>
      </c>
      <c r="E9" s="175" t="s">
        <v>121</v>
      </c>
      <c r="F9" s="127"/>
      <c r="G9" s="175" t="s">
        <v>67</v>
      </c>
      <c r="H9" s="127"/>
      <c r="I9" s="177" t="s">
        <v>122</v>
      </c>
      <c r="J9" s="127">
        <v>0</v>
      </c>
      <c r="K9" s="178" t="s">
        <v>0</v>
      </c>
      <c r="L9" s="128" t="str">
        <f>IF(OR(F9="",H9=""),"",(H9+IF(F9&gt;H9,1,0)-F9-J9)*24)</f>
        <v/>
      </c>
      <c r="N9" s="132">
        <f t="shared" si="3"/>
        <v>0</v>
      </c>
      <c r="O9" s="121" t="s">
        <v>67</v>
      </c>
      <c r="P9" s="132">
        <f t="shared" si="4"/>
        <v>0</v>
      </c>
      <c r="R9" s="129" t="str">
        <f t="shared" si="0"/>
        <v/>
      </c>
      <c r="S9" s="121" t="s">
        <v>67</v>
      </c>
      <c r="T9" s="129" t="str">
        <f t="shared" si="1"/>
        <v/>
      </c>
      <c r="U9" s="250" t="s">
        <v>122</v>
      </c>
      <c r="V9" s="127">
        <v>0</v>
      </c>
      <c r="W9" s="122" t="s">
        <v>0</v>
      </c>
      <c r="X9" s="128" t="str">
        <f>IF(R9="","",IF((T9+IF(R9&gt;T9,1,0)-R9-V9)*24=0,"",(T9+IF(R9&gt;T9,1,0)-R9-V9)*24))</f>
        <v/>
      </c>
      <c r="Z9" s="128" t="str">
        <f>IF(X9="",L9,IF(OR(L9-X9=0,L9-X9&lt;0),"-",L9-X9))</f>
        <v/>
      </c>
      <c r="AB9" s="130"/>
    </row>
    <row r="10" spans="2:28" x14ac:dyDescent="0.45">
      <c r="B10" s="175">
        <v>5</v>
      </c>
      <c r="C10" s="126" t="s">
        <v>126</v>
      </c>
      <c r="D10" s="176" t="str">
        <f t="shared" si="2"/>
        <v>e</v>
      </c>
      <c r="E10" s="175" t="s">
        <v>121</v>
      </c>
      <c r="F10" s="127"/>
      <c r="G10" s="175" t="s">
        <v>67</v>
      </c>
      <c r="H10" s="127"/>
      <c r="I10" s="177" t="s">
        <v>122</v>
      </c>
      <c r="J10" s="127">
        <v>0</v>
      </c>
      <c r="K10" s="178" t="s">
        <v>0</v>
      </c>
      <c r="L10" s="128" t="str">
        <f t="shared" ref="L10:L22" si="5">IF(OR(F10="",H10=""),"",(H10+IF(F10&gt;H10,1,0)-F10-J10)*24)</f>
        <v/>
      </c>
      <c r="N10" s="132">
        <f t="shared" si="3"/>
        <v>0</v>
      </c>
      <c r="O10" s="121" t="s">
        <v>67</v>
      </c>
      <c r="P10" s="132">
        <f t="shared" si="4"/>
        <v>0</v>
      </c>
      <c r="R10" s="129" t="str">
        <f t="shared" si="0"/>
        <v/>
      </c>
      <c r="S10" s="121" t="s">
        <v>67</v>
      </c>
      <c r="T10" s="129" t="str">
        <f t="shared" si="1"/>
        <v/>
      </c>
      <c r="U10" s="250" t="s">
        <v>122</v>
      </c>
      <c r="V10" s="127">
        <v>0</v>
      </c>
      <c r="W10" s="122" t="s">
        <v>0</v>
      </c>
      <c r="X10" s="128" t="str">
        <f t="shared" ref="X10:X22" si="6">IF(R10="","",IF((T10+IF(R10&gt;T10,1,0)-R10-V10)*24=0,"",(T10+IF(R10&gt;T10,1,0)-R10-V10)*24))</f>
        <v/>
      </c>
      <c r="Z10" s="128" t="str">
        <f t="shared" ref="Z10:Z22" si="7">IF(X10="",L10,IF(OR(L10-X10=0,L10-X10&lt;0),"-",L10-X10))</f>
        <v/>
      </c>
      <c r="AB10" s="130"/>
    </row>
    <row r="11" spans="2:28" x14ac:dyDescent="0.45">
      <c r="B11" s="175">
        <v>6</v>
      </c>
      <c r="C11" s="126" t="s">
        <v>127</v>
      </c>
      <c r="D11" s="176" t="str">
        <f t="shared" si="2"/>
        <v>f</v>
      </c>
      <c r="E11" s="175" t="s">
        <v>121</v>
      </c>
      <c r="F11" s="127"/>
      <c r="G11" s="175" t="s">
        <v>67</v>
      </c>
      <c r="H11" s="127"/>
      <c r="I11" s="177" t="s">
        <v>122</v>
      </c>
      <c r="J11" s="127">
        <v>0</v>
      </c>
      <c r="K11" s="178" t="s">
        <v>0</v>
      </c>
      <c r="L11" s="128" t="str">
        <f t="shared" si="5"/>
        <v/>
      </c>
      <c r="N11" s="132">
        <f t="shared" si="3"/>
        <v>0</v>
      </c>
      <c r="O11" s="121" t="s">
        <v>67</v>
      </c>
      <c r="P11" s="132">
        <f t="shared" si="4"/>
        <v>0</v>
      </c>
      <c r="R11" s="129" t="str">
        <f t="shared" si="0"/>
        <v/>
      </c>
      <c r="S11" s="121" t="s">
        <v>67</v>
      </c>
      <c r="T11" s="129" t="str">
        <f t="shared" si="1"/>
        <v/>
      </c>
      <c r="U11" s="250" t="s">
        <v>122</v>
      </c>
      <c r="V11" s="127">
        <v>0</v>
      </c>
      <c r="W11" s="122" t="s">
        <v>0</v>
      </c>
      <c r="X11" s="128" t="str">
        <f t="shared" si="6"/>
        <v/>
      </c>
      <c r="Z11" s="128" t="str">
        <f t="shared" si="7"/>
        <v/>
      </c>
      <c r="AB11" s="130"/>
    </row>
    <row r="12" spans="2:28" x14ac:dyDescent="0.45">
      <c r="B12" s="175">
        <v>7</v>
      </c>
      <c r="C12" s="126" t="s">
        <v>128</v>
      </c>
      <c r="D12" s="176" t="str">
        <f t="shared" si="2"/>
        <v>g</v>
      </c>
      <c r="E12" s="175" t="s">
        <v>121</v>
      </c>
      <c r="F12" s="127"/>
      <c r="G12" s="175" t="s">
        <v>67</v>
      </c>
      <c r="H12" s="127"/>
      <c r="I12" s="177" t="s">
        <v>122</v>
      </c>
      <c r="J12" s="127">
        <v>0</v>
      </c>
      <c r="K12" s="178" t="s">
        <v>0</v>
      </c>
      <c r="L12" s="128" t="str">
        <f t="shared" si="5"/>
        <v/>
      </c>
      <c r="N12" s="132">
        <f t="shared" si="3"/>
        <v>0</v>
      </c>
      <c r="O12" s="121" t="s">
        <v>67</v>
      </c>
      <c r="P12" s="132">
        <f t="shared" si="4"/>
        <v>0</v>
      </c>
      <c r="R12" s="129" t="str">
        <f t="shared" si="0"/>
        <v/>
      </c>
      <c r="S12" s="121" t="s">
        <v>67</v>
      </c>
      <c r="T12" s="129" t="str">
        <f t="shared" si="1"/>
        <v/>
      </c>
      <c r="U12" s="250" t="s">
        <v>122</v>
      </c>
      <c r="V12" s="127">
        <v>0</v>
      </c>
      <c r="W12" s="122" t="s">
        <v>0</v>
      </c>
      <c r="X12" s="128" t="str">
        <f t="shared" si="6"/>
        <v/>
      </c>
      <c r="Z12" s="128" t="str">
        <f t="shared" si="7"/>
        <v/>
      </c>
      <c r="AB12" s="130"/>
    </row>
    <row r="13" spans="2:28" x14ac:dyDescent="0.45">
      <c r="B13" s="175">
        <v>8</v>
      </c>
      <c r="C13" s="126" t="s">
        <v>129</v>
      </c>
      <c r="D13" s="176" t="str">
        <f t="shared" si="2"/>
        <v>h</v>
      </c>
      <c r="E13" s="175" t="s">
        <v>121</v>
      </c>
      <c r="F13" s="127"/>
      <c r="G13" s="175" t="s">
        <v>67</v>
      </c>
      <c r="H13" s="127"/>
      <c r="I13" s="177" t="s">
        <v>122</v>
      </c>
      <c r="J13" s="127">
        <v>0</v>
      </c>
      <c r="K13" s="178" t="s">
        <v>0</v>
      </c>
      <c r="L13" s="128" t="str">
        <f t="shared" si="5"/>
        <v/>
      </c>
      <c r="N13" s="132">
        <f t="shared" si="3"/>
        <v>0</v>
      </c>
      <c r="O13" s="121" t="s">
        <v>67</v>
      </c>
      <c r="P13" s="132">
        <f t="shared" si="4"/>
        <v>0</v>
      </c>
      <c r="R13" s="129" t="str">
        <f t="shared" si="0"/>
        <v/>
      </c>
      <c r="S13" s="121" t="s">
        <v>67</v>
      </c>
      <c r="T13" s="129" t="str">
        <f t="shared" si="1"/>
        <v/>
      </c>
      <c r="U13" s="250" t="s">
        <v>122</v>
      </c>
      <c r="V13" s="127">
        <v>0</v>
      </c>
      <c r="W13" s="122" t="s">
        <v>0</v>
      </c>
      <c r="X13" s="128" t="str">
        <f t="shared" si="6"/>
        <v/>
      </c>
      <c r="Z13" s="128" t="str">
        <f t="shared" si="7"/>
        <v/>
      </c>
      <c r="AB13" s="130"/>
    </row>
    <row r="14" spans="2:28" x14ac:dyDescent="0.45">
      <c r="B14" s="175">
        <v>9</v>
      </c>
      <c r="C14" s="126" t="s">
        <v>130</v>
      </c>
      <c r="D14" s="176" t="str">
        <f t="shared" si="2"/>
        <v>i</v>
      </c>
      <c r="E14" s="175" t="s">
        <v>121</v>
      </c>
      <c r="F14" s="127"/>
      <c r="G14" s="175" t="s">
        <v>67</v>
      </c>
      <c r="H14" s="127"/>
      <c r="I14" s="177" t="s">
        <v>122</v>
      </c>
      <c r="J14" s="127">
        <v>0</v>
      </c>
      <c r="K14" s="178" t="s">
        <v>0</v>
      </c>
      <c r="L14" s="128" t="str">
        <f t="shared" si="5"/>
        <v/>
      </c>
      <c r="N14" s="132">
        <f t="shared" si="3"/>
        <v>0</v>
      </c>
      <c r="O14" s="121" t="s">
        <v>67</v>
      </c>
      <c r="P14" s="132">
        <f t="shared" si="4"/>
        <v>0</v>
      </c>
      <c r="R14" s="129" t="str">
        <f t="shared" si="0"/>
        <v/>
      </c>
      <c r="S14" s="121" t="s">
        <v>67</v>
      </c>
      <c r="T14" s="129" t="str">
        <f t="shared" si="1"/>
        <v/>
      </c>
      <c r="U14" s="250" t="s">
        <v>122</v>
      </c>
      <c r="V14" s="127">
        <v>0</v>
      </c>
      <c r="W14" s="122" t="s">
        <v>0</v>
      </c>
      <c r="X14" s="128" t="str">
        <f t="shared" si="6"/>
        <v/>
      </c>
      <c r="Z14" s="128" t="str">
        <f t="shared" si="7"/>
        <v/>
      </c>
      <c r="AB14" s="130"/>
    </row>
    <row r="15" spans="2:28" x14ac:dyDescent="0.45">
      <c r="B15" s="175">
        <v>10</v>
      </c>
      <c r="C15" s="126" t="s">
        <v>131</v>
      </c>
      <c r="D15" s="176" t="str">
        <f t="shared" si="2"/>
        <v>j</v>
      </c>
      <c r="E15" s="175" t="s">
        <v>121</v>
      </c>
      <c r="F15" s="127"/>
      <c r="G15" s="175" t="s">
        <v>67</v>
      </c>
      <c r="H15" s="127"/>
      <c r="I15" s="177" t="s">
        <v>122</v>
      </c>
      <c r="J15" s="127">
        <v>0</v>
      </c>
      <c r="K15" s="178" t="s">
        <v>0</v>
      </c>
      <c r="L15" s="128" t="str">
        <f t="shared" si="5"/>
        <v/>
      </c>
      <c r="N15" s="132">
        <f t="shared" si="3"/>
        <v>0</v>
      </c>
      <c r="O15" s="121" t="s">
        <v>67</v>
      </c>
      <c r="P15" s="132">
        <f t="shared" si="4"/>
        <v>0</v>
      </c>
      <c r="R15" s="129" t="str">
        <f t="shared" si="0"/>
        <v/>
      </c>
      <c r="S15" s="121" t="s">
        <v>67</v>
      </c>
      <c r="T15" s="129" t="str">
        <f t="shared" si="1"/>
        <v/>
      </c>
      <c r="U15" s="250" t="s">
        <v>122</v>
      </c>
      <c r="V15" s="127">
        <v>0</v>
      </c>
      <c r="W15" s="122" t="s">
        <v>0</v>
      </c>
      <c r="X15" s="128" t="str">
        <f t="shared" si="6"/>
        <v/>
      </c>
      <c r="Z15" s="128" t="str">
        <f t="shared" si="7"/>
        <v/>
      </c>
      <c r="AB15" s="130"/>
    </row>
    <row r="16" spans="2:28" x14ac:dyDescent="0.45">
      <c r="B16" s="175">
        <v>11</v>
      </c>
      <c r="C16" s="126" t="s">
        <v>132</v>
      </c>
      <c r="D16" s="176" t="str">
        <f t="shared" si="2"/>
        <v>k</v>
      </c>
      <c r="E16" s="175" t="s">
        <v>121</v>
      </c>
      <c r="F16" s="127"/>
      <c r="G16" s="175" t="s">
        <v>67</v>
      </c>
      <c r="H16" s="127"/>
      <c r="I16" s="177" t="s">
        <v>122</v>
      </c>
      <c r="J16" s="127">
        <v>0</v>
      </c>
      <c r="K16" s="178" t="s">
        <v>0</v>
      </c>
      <c r="L16" s="128" t="str">
        <f t="shared" si="5"/>
        <v/>
      </c>
      <c r="N16" s="132">
        <f t="shared" si="3"/>
        <v>0</v>
      </c>
      <c r="O16" s="121" t="s">
        <v>67</v>
      </c>
      <c r="P16" s="132">
        <f t="shared" si="4"/>
        <v>0</v>
      </c>
      <c r="R16" s="129" t="str">
        <f t="shared" si="0"/>
        <v/>
      </c>
      <c r="S16" s="121" t="s">
        <v>67</v>
      </c>
      <c r="T16" s="129" t="str">
        <f t="shared" si="1"/>
        <v/>
      </c>
      <c r="U16" s="250" t="s">
        <v>122</v>
      </c>
      <c r="V16" s="127">
        <v>0</v>
      </c>
      <c r="W16" s="122" t="s">
        <v>0</v>
      </c>
      <c r="X16" s="128" t="str">
        <f t="shared" si="6"/>
        <v/>
      </c>
      <c r="Z16" s="128" t="str">
        <f t="shared" si="7"/>
        <v/>
      </c>
      <c r="AB16" s="130"/>
    </row>
    <row r="17" spans="2:28" x14ac:dyDescent="0.45">
      <c r="B17" s="175">
        <v>12</v>
      </c>
      <c r="C17" s="126" t="s">
        <v>133</v>
      </c>
      <c r="D17" s="176" t="str">
        <f t="shared" si="2"/>
        <v>l</v>
      </c>
      <c r="E17" s="175" t="s">
        <v>121</v>
      </c>
      <c r="F17" s="127"/>
      <c r="G17" s="175" t="s">
        <v>67</v>
      </c>
      <c r="H17" s="127"/>
      <c r="I17" s="177" t="s">
        <v>122</v>
      </c>
      <c r="J17" s="127">
        <v>0</v>
      </c>
      <c r="K17" s="178" t="s">
        <v>0</v>
      </c>
      <c r="L17" s="128" t="str">
        <f t="shared" si="5"/>
        <v/>
      </c>
      <c r="N17" s="132">
        <f t="shared" si="3"/>
        <v>0</v>
      </c>
      <c r="O17" s="121" t="s">
        <v>67</v>
      </c>
      <c r="P17" s="132">
        <f t="shared" si="4"/>
        <v>0</v>
      </c>
      <c r="R17" s="129" t="str">
        <f t="shared" si="0"/>
        <v/>
      </c>
      <c r="S17" s="121" t="s">
        <v>67</v>
      </c>
      <c r="T17" s="129" t="str">
        <f t="shared" si="1"/>
        <v/>
      </c>
      <c r="U17" s="250" t="s">
        <v>122</v>
      </c>
      <c r="V17" s="127">
        <v>0</v>
      </c>
      <c r="W17" s="122" t="s">
        <v>0</v>
      </c>
      <c r="X17" s="128" t="str">
        <f t="shared" si="6"/>
        <v/>
      </c>
      <c r="Z17" s="128" t="str">
        <f t="shared" si="7"/>
        <v/>
      </c>
      <c r="AB17" s="130"/>
    </row>
    <row r="18" spans="2:28" x14ac:dyDescent="0.45">
      <c r="B18" s="175">
        <v>13</v>
      </c>
      <c r="C18" s="126" t="s">
        <v>134</v>
      </c>
      <c r="D18" s="176" t="str">
        <f t="shared" si="2"/>
        <v>m</v>
      </c>
      <c r="E18" s="175" t="s">
        <v>121</v>
      </c>
      <c r="F18" s="127"/>
      <c r="G18" s="175" t="s">
        <v>67</v>
      </c>
      <c r="H18" s="127"/>
      <c r="I18" s="177" t="s">
        <v>122</v>
      </c>
      <c r="J18" s="127">
        <v>0</v>
      </c>
      <c r="K18" s="178" t="s">
        <v>0</v>
      </c>
      <c r="L18" s="128" t="str">
        <f t="shared" si="5"/>
        <v/>
      </c>
      <c r="N18" s="132">
        <f t="shared" si="3"/>
        <v>0</v>
      </c>
      <c r="O18" s="121" t="s">
        <v>67</v>
      </c>
      <c r="P18" s="132">
        <f t="shared" si="4"/>
        <v>0</v>
      </c>
      <c r="R18" s="129" t="str">
        <f t="shared" si="0"/>
        <v/>
      </c>
      <c r="S18" s="121" t="s">
        <v>67</v>
      </c>
      <c r="T18" s="129" t="str">
        <f t="shared" si="1"/>
        <v/>
      </c>
      <c r="U18" s="250" t="s">
        <v>122</v>
      </c>
      <c r="V18" s="127">
        <v>0</v>
      </c>
      <c r="W18" s="122" t="s">
        <v>0</v>
      </c>
      <c r="X18" s="128" t="str">
        <f t="shared" si="6"/>
        <v/>
      </c>
      <c r="Z18" s="128" t="str">
        <f t="shared" si="7"/>
        <v/>
      </c>
      <c r="AB18" s="130"/>
    </row>
    <row r="19" spans="2:28" x14ac:dyDescent="0.45">
      <c r="B19" s="175">
        <v>14</v>
      </c>
      <c r="C19" s="126" t="s">
        <v>135</v>
      </c>
      <c r="D19" s="176" t="str">
        <f t="shared" si="2"/>
        <v>n</v>
      </c>
      <c r="E19" s="175" t="s">
        <v>121</v>
      </c>
      <c r="F19" s="127"/>
      <c r="G19" s="175" t="s">
        <v>67</v>
      </c>
      <c r="H19" s="127"/>
      <c r="I19" s="177" t="s">
        <v>122</v>
      </c>
      <c r="J19" s="127">
        <v>0</v>
      </c>
      <c r="K19" s="178" t="s">
        <v>0</v>
      </c>
      <c r="L19" s="128" t="str">
        <f t="shared" si="5"/>
        <v/>
      </c>
      <c r="N19" s="132">
        <f t="shared" si="3"/>
        <v>0</v>
      </c>
      <c r="O19" s="121" t="s">
        <v>67</v>
      </c>
      <c r="P19" s="132">
        <f t="shared" si="4"/>
        <v>0</v>
      </c>
      <c r="R19" s="129" t="str">
        <f t="shared" si="0"/>
        <v/>
      </c>
      <c r="S19" s="121" t="s">
        <v>67</v>
      </c>
      <c r="T19" s="129" t="str">
        <f t="shared" si="1"/>
        <v/>
      </c>
      <c r="U19" s="250" t="s">
        <v>122</v>
      </c>
      <c r="V19" s="127">
        <v>0</v>
      </c>
      <c r="W19" s="122" t="s">
        <v>0</v>
      </c>
      <c r="X19" s="128" t="str">
        <f t="shared" si="6"/>
        <v/>
      </c>
      <c r="Z19" s="128" t="str">
        <f t="shared" si="7"/>
        <v/>
      </c>
      <c r="AB19" s="130"/>
    </row>
    <row r="20" spans="2:28" x14ac:dyDescent="0.45">
      <c r="B20" s="175">
        <v>15</v>
      </c>
      <c r="C20" s="126" t="s">
        <v>136</v>
      </c>
      <c r="D20" s="176" t="str">
        <f t="shared" si="2"/>
        <v>o</v>
      </c>
      <c r="E20" s="175" t="s">
        <v>121</v>
      </c>
      <c r="F20" s="127"/>
      <c r="G20" s="175" t="s">
        <v>67</v>
      </c>
      <c r="H20" s="127"/>
      <c r="I20" s="177" t="s">
        <v>122</v>
      </c>
      <c r="J20" s="127">
        <v>0</v>
      </c>
      <c r="K20" s="178" t="s">
        <v>0</v>
      </c>
      <c r="L20" s="128" t="str">
        <f t="shared" si="5"/>
        <v/>
      </c>
      <c r="N20" s="132">
        <f t="shared" si="3"/>
        <v>0</v>
      </c>
      <c r="O20" s="121" t="s">
        <v>67</v>
      </c>
      <c r="P20" s="132">
        <f t="shared" si="4"/>
        <v>0</v>
      </c>
      <c r="R20" s="129" t="str">
        <f t="shared" si="0"/>
        <v/>
      </c>
      <c r="S20" s="121" t="s">
        <v>67</v>
      </c>
      <c r="T20" s="129" t="str">
        <f t="shared" si="1"/>
        <v/>
      </c>
      <c r="U20" s="250" t="s">
        <v>122</v>
      </c>
      <c r="V20" s="127">
        <v>0</v>
      </c>
      <c r="W20" s="122" t="s">
        <v>0</v>
      </c>
      <c r="X20" s="128" t="str">
        <f t="shared" si="6"/>
        <v/>
      </c>
      <c r="Z20" s="128" t="str">
        <f t="shared" si="7"/>
        <v/>
      </c>
      <c r="AB20" s="130"/>
    </row>
    <row r="21" spans="2:28" x14ac:dyDescent="0.45">
      <c r="B21" s="175">
        <v>16</v>
      </c>
      <c r="C21" s="126" t="s">
        <v>137</v>
      </c>
      <c r="D21" s="176" t="str">
        <f t="shared" si="2"/>
        <v>p</v>
      </c>
      <c r="E21" s="175" t="s">
        <v>121</v>
      </c>
      <c r="F21" s="127"/>
      <c r="G21" s="175" t="s">
        <v>67</v>
      </c>
      <c r="H21" s="127"/>
      <c r="I21" s="177" t="s">
        <v>122</v>
      </c>
      <c r="J21" s="127">
        <v>0</v>
      </c>
      <c r="K21" s="178" t="s">
        <v>0</v>
      </c>
      <c r="L21" s="128" t="str">
        <f t="shared" si="5"/>
        <v/>
      </c>
      <c r="N21" s="132">
        <f t="shared" si="3"/>
        <v>0</v>
      </c>
      <c r="O21" s="121" t="s">
        <v>67</v>
      </c>
      <c r="P21" s="132">
        <f t="shared" si="4"/>
        <v>0</v>
      </c>
      <c r="R21" s="129" t="str">
        <f t="shared" si="0"/>
        <v/>
      </c>
      <c r="S21" s="121" t="s">
        <v>67</v>
      </c>
      <c r="T21" s="129" t="str">
        <f t="shared" si="1"/>
        <v/>
      </c>
      <c r="U21" s="250" t="s">
        <v>122</v>
      </c>
      <c r="V21" s="127">
        <v>0</v>
      </c>
      <c r="W21" s="122" t="s">
        <v>0</v>
      </c>
      <c r="X21" s="128" t="str">
        <f t="shared" si="6"/>
        <v/>
      </c>
      <c r="Z21" s="128" t="str">
        <f t="shared" si="7"/>
        <v/>
      </c>
      <c r="AB21" s="130"/>
    </row>
    <row r="22" spans="2:28" x14ac:dyDescent="0.45">
      <c r="B22" s="175">
        <v>17</v>
      </c>
      <c r="C22" s="126" t="s">
        <v>138</v>
      </c>
      <c r="D22" s="176" t="str">
        <f t="shared" si="2"/>
        <v>q</v>
      </c>
      <c r="E22" s="175" t="s">
        <v>121</v>
      </c>
      <c r="F22" s="127"/>
      <c r="G22" s="175" t="s">
        <v>67</v>
      </c>
      <c r="H22" s="127"/>
      <c r="I22" s="177" t="s">
        <v>122</v>
      </c>
      <c r="J22" s="127">
        <v>0</v>
      </c>
      <c r="K22" s="178" t="s">
        <v>0</v>
      </c>
      <c r="L22" s="128" t="str">
        <f t="shared" si="5"/>
        <v/>
      </c>
      <c r="N22" s="132">
        <f t="shared" si="3"/>
        <v>0</v>
      </c>
      <c r="O22" s="121" t="s">
        <v>67</v>
      </c>
      <c r="P22" s="132">
        <f t="shared" si="4"/>
        <v>0</v>
      </c>
      <c r="R22" s="129" t="str">
        <f t="shared" si="0"/>
        <v/>
      </c>
      <c r="S22" s="121" t="s">
        <v>67</v>
      </c>
      <c r="T22" s="129" t="str">
        <f t="shared" si="1"/>
        <v/>
      </c>
      <c r="U22" s="250" t="s">
        <v>122</v>
      </c>
      <c r="V22" s="127">
        <v>0</v>
      </c>
      <c r="W22" s="122" t="s">
        <v>0</v>
      </c>
      <c r="X22" s="128" t="str">
        <f t="shared" si="6"/>
        <v/>
      </c>
      <c r="Z22" s="128" t="str">
        <f t="shared" si="7"/>
        <v/>
      </c>
      <c r="AB22" s="130"/>
    </row>
    <row r="23" spans="2:28" x14ac:dyDescent="0.45">
      <c r="B23" s="175">
        <v>18</v>
      </c>
      <c r="C23" s="126" t="s">
        <v>139</v>
      </c>
      <c r="D23" s="176" t="str">
        <f t="shared" si="2"/>
        <v>r</v>
      </c>
      <c r="E23" s="175" t="s">
        <v>121</v>
      </c>
      <c r="F23" s="179"/>
      <c r="G23" s="175" t="s">
        <v>67</v>
      </c>
      <c r="H23" s="179"/>
      <c r="I23" s="177" t="s">
        <v>122</v>
      </c>
      <c r="J23" s="179"/>
      <c r="K23" s="178" t="s">
        <v>0</v>
      </c>
      <c r="L23" s="126">
        <v>1</v>
      </c>
      <c r="N23" s="183"/>
      <c r="O23" s="175" t="s">
        <v>67</v>
      </c>
      <c r="P23" s="183"/>
      <c r="Q23" s="178"/>
      <c r="R23" s="183"/>
      <c r="S23" s="175" t="s">
        <v>67</v>
      </c>
      <c r="T23" s="183"/>
      <c r="U23" s="177" t="s">
        <v>122</v>
      </c>
      <c r="V23" s="179"/>
      <c r="W23" s="178" t="s">
        <v>0</v>
      </c>
      <c r="X23" s="126">
        <v>1</v>
      </c>
      <c r="Y23" s="178"/>
      <c r="Z23" s="126" t="s">
        <v>150</v>
      </c>
      <c r="AB23" s="130"/>
    </row>
    <row r="24" spans="2:28" x14ac:dyDescent="0.45">
      <c r="B24" s="175">
        <v>19</v>
      </c>
      <c r="C24" s="126" t="s">
        <v>140</v>
      </c>
      <c r="D24" s="176" t="str">
        <f t="shared" si="2"/>
        <v>s</v>
      </c>
      <c r="E24" s="175" t="s">
        <v>121</v>
      </c>
      <c r="F24" s="179"/>
      <c r="G24" s="175" t="s">
        <v>67</v>
      </c>
      <c r="H24" s="179"/>
      <c r="I24" s="177" t="s">
        <v>122</v>
      </c>
      <c r="J24" s="179"/>
      <c r="K24" s="178" t="s">
        <v>0</v>
      </c>
      <c r="L24" s="126">
        <v>2</v>
      </c>
      <c r="N24" s="183"/>
      <c r="O24" s="175" t="s">
        <v>67</v>
      </c>
      <c r="P24" s="183"/>
      <c r="Q24" s="178"/>
      <c r="R24" s="183"/>
      <c r="S24" s="175" t="s">
        <v>67</v>
      </c>
      <c r="T24" s="183"/>
      <c r="U24" s="177" t="s">
        <v>122</v>
      </c>
      <c r="V24" s="179"/>
      <c r="W24" s="178" t="s">
        <v>0</v>
      </c>
      <c r="X24" s="126">
        <v>2</v>
      </c>
      <c r="Y24" s="178"/>
      <c r="Z24" s="126" t="s">
        <v>150</v>
      </c>
      <c r="AB24" s="130"/>
    </row>
    <row r="25" spans="2:28" x14ac:dyDescent="0.45">
      <c r="B25" s="175">
        <v>20</v>
      </c>
      <c r="C25" s="126" t="s">
        <v>141</v>
      </c>
      <c r="D25" s="176" t="str">
        <f t="shared" si="2"/>
        <v>t</v>
      </c>
      <c r="E25" s="175" t="s">
        <v>121</v>
      </c>
      <c r="F25" s="179"/>
      <c r="G25" s="175" t="s">
        <v>67</v>
      </c>
      <c r="H25" s="179"/>
      <c r="I25" s="177" t="s">
        <v>122</v>
      </c>
      <c r="J25" s="179"/>
      <c r="K25" s="178" t="s">
        <v>0</v>
      </c>
      <c r="L25" s="126">
        <v>3</v>
      </c>
      <c r="N25" s="183"/>
      <c r="O25" s="175" t="s">
        <v>67</v>
      </c>
      <c r="P25" s="183"/>
      <c r="Q25" s="178"/>
      <c r="R25" s="183"/>
      <c r="S25" s="175" t="s">
        <v>67</v>
      </c>
      <c r="T25" s="183"/>
      <c r="U25" s="177" t="s">
        <v>122</v>
      </c>
      <c r="V25" s="179"/>
      <c r="W25" s="178" t="s">
        <v>0</v>
      </c>
      <c r="X25" s="126">
        <v>3</v>
      </c>
      <c r="Y25" s="178"/>
      <c r="Z25" s="126" t="s">
        <v>150</v>
      </c>
      <c r="AB25" s="130"/>
    </row>
    <row r="26" spans="2:28" x14ac:dyDescent="0.45">
      <c r="B26" s="175">
        <v>21</v>
      </c>
      <c r="C26" s="126" t="s">
        <v>142</v>
      </c>
      <c r="D26" s="176" t="str">
        <f t="shared" si="2"/>
        <v>u</v>
      </c>
      <c r="E26" s="175" t="s">
        <v>121</v>
      </c>
      <c r="F26" s="179"/>
      <c r="G26" s="175" t="s">
        <v>67</v>
      </c>
      <c r="H26" s="179"/>
      <c r="I26" s="177" t="s">
        <v>122</v>
      </c>
      <c r="J26" s="179"/>
      <c r="K26" s="178" t="s">
        <v>0</v>
      </c>
      <c r="L26" s="126">
        <v>4</v>
      </c>
      <c r="N26" s="183"/>
      <c r="O26" s="175" t="s">
        <v>67</v>
      </c>
      <c r="P26" s="183"/>
      <c r="Q26" s="178"/>
      <c r="R26" s="183"/>
      <c r="S26" s="175" t="s">
        <v>67</v>
      </c>
      <c r="T26" s="183"/>
      <c r="U26" s="177" t="s">
        <v>122</v>
      </c>
      <c r="V26" s="179"/>
      <c r="W26" s="178" t="s">
        <v>0</v>
      </c>
      <c r="X26" s="126">
        <v>4</v>
      </c>
      <c r="Y26" s="178"/>
      <c r="Z26" s="126" t="s">
        <v>150</v>
      </c>
      <c r="AB26" s="130"/>
    </row>
    <row r="27" spans="2:28" x14ac:dyDescent="0.45">
      <c r="B27" s="175">
        <v>22</v>
      </c>
      <c r="C27" s="126" t="s">
        <v>143</v>
      </c>
      <c r="D27" s="176" t="str">
        <f t="shared" si="2"/>
        <v>v</v>
      </c>
      <c r="E27" s="175" t="s">
        <v>121</v>
      </c>
      <c r="F27" s="179"/>
      <c r="G27" s="175" t="s">
        <v>67</v>
      </c>
      <c r="H27" s="179"/>
      <c r="I27" s="177" t="s">
        <v>122</v>
      </c>
      <c r="J27" s="179"/>
      <c r="K27" s="178" t="s">
        <v>0</v>
      </c>
      <c r="L27" s="126">
        <v>5</v>
      </c>
      <c r="N27" s="183"/>
      <c r="O27" s="175" t="s">
        <v>67</v>
      </c>
      <c r="P27" s="183"/>
      <c r="Q27" s="178"/>
      <c r="R27" s="183"/>
      <c r="S27" s="175" t="s">
        <v>67</v>
      </c>
      <c r="T27" s="183"/>
      <c r="U27" s="177" t="s">
        <v>122</v>
      </c>
      <c r="V27" s="179"/>
      <c r="W27" s="178" t="s">
        <v>0</v>
      </c>
      <c r="X27" s="126">
        <v>5</v>
      </c>
      <c r="Y27" s="178"/>
      <c r="Z27" s="126" t="s">
        <v>150</v>
      </c>
      <c r="AB27" s="130"/>
    </row>
    <row r="28" spans="2:28" x14ac:dyDescent="0.45">
      <c r="B28" s="175">
        <v>23</v>
      </c>
      <c r="C28" s="126" t="s">
        <v>144</v>
      </c>
      <c r="D28" s="176" t="str">
        <f t="shared" si="2"/>
        <v>w</v>
      </c>
      <c r="E28" s="175" t="s">
        <v>121</v>
      </c>
      <c r="F28" s="179"/>
      <c r="G28" s="175" t="s">
        <v>67</v>
      </c>
      <c r="H28" s="179"/>
      <c r="I28" s="177" t="s">
        <v>122</v>
      </c>
      <c r="J28" s="179"/>
      <c r="K28" s="178" t="s">
        <v>0</v>
      </c>
      <c r="L28" s="126">
        <v>6</v>
      </c>
      <c r="N28" s="183"/>
      <c r="O28" s="175" t="s">
        <v>67</v>
      </c>
      <c r="P28" s="183"/>
      <c r="Q28" s="178"/>
      <c r="R28" s="183"/>
      <c r="S28" s="175" t="s">
        <v>67</v>
      </c>
      <c r="T28" s="183"/>
      <c r="U28" s="177" t="s">
        <v>122</v>
      </c>
      <c r="V28" s="179"/>
      <c r="W28" s="178" t="s">
        <v>0</v>
      </c>
      <c r="X28" s="126">
        <v>6</v>
      </c>
      <c r="Y28" s="178"/>
      <c r="Z28" s="126" t="s">
        <v>150</v>
      </c>
      <c r="AB28" s="130"/>
    </row>
    <row r="29" spans="2:28" x14ac:dyDescent="0.45">
      <c r="B29" s="175">
        <v>24</v>
      </c>
      <c r="C29" s="126" t="s">
        <v>145</v>
      </c>
      <c r="D29" s="176" t="str">
        <f t="shared" si="2"/>
        <v>x</v>
      </c>
      <c r="E29" s="175" t="s">
        <v>121</v>
      </c>
      <c r="F29" s="179"/>
      <c r="G29" s="175" t="s">
        <v>67</v>
      </c>
      <c r="H29" s="179"/>
      <c r="I29" s="177" t="s">
        <v>122</v>
      </c>
      <c r="J29" s="179"/>
      <c r="K29" s="178" t="s">
        <v>0</v>
      </c>
      <c r="L29" s="126">
        <v>7</v>
      </c>
      <c r="N29" s="183"/>
      <c r="O29" s="175" t="s">
        <v>67</v>
      </c>
      <c r="P29" s="183"/>
      <c r="Q29" s="178"/>
      <c r="R29" s="183"/>
      <c r="S29" s="175" t="s">
        <v>67</v>
      </c>
      <c r="T29" s="183"/>
      <c r="U29" s="177" t="s">
        <v>122</v>
      </c>
      <c r="V29" s="179"/>
      <c r="W29" s="178" t="s">
        <v>0</v>
      </c>
      <c r="X29" s="126">
        <v>7</v>
      </c>
      <c r="Y29" s="178"/>
      <c r="Z29" s="126" t="s">
        <v>150</v>
      </c>
      <c r="AB29" s="130"/>
    </row>
    <row r="30" spans="2:28" x14ac:dyDescent="0.45">
      <c r="B30" s="175">
        <v>25</v>
      </c>
      <c r="C30" s="126" t="s">
        <v>146</v>
      </c>
      <c r="D30" s="176" t="str">
        <f t="shared" si="2"/>
        <v>y</v>
      </c>
      <c r="E30" s="175" t="s">
        <v>121</v>
      </c>
      <c r="F30" s="179"/>
      <c r="G30" s="175" t="s">
        <v>67</v>
      </c>
      <c r="H30" s="179"/>
      <c r="I30" s="177" t="s">
        <v>122</v>
      </c>
      <c r="J30" s="179"/>
      <c r="K30" s="178" t="s">
        <v>0</v>
      </c>
      <c r="L30" s="126">
        <v>8</v>
      </c>
      <c r="N30" s="183"/>
      <c r="O30" s="175" t="s">
        <v>67</v>
      </c>
      <c r="P30" s="183"/>
      <c r="Q30" s="178"/>
      <c r="R30" s="183"/>
      <c r="S30" s="175" t="s">
        <v>67</v>
      </c>
      <c r="T30" s="183"/>
      <c r="U30" s="177" t="s">
        <v>122</v>
      </c>
      <c r="V30" s="179"/>
      <c r="W30" s="178" t="s">
        <v>0</v>
      </c>
      <c r="X30" s="126">
        <v>8</v>
      </c>
      <c r="Y30" s="178"/>
      <c r="Z30" s="126" t="s">
        <v>150</v>
      </c>
      <c r="AB30" s="130"/>
    </row>
    <row r="31" spans="2:28" x14ac:dyDescent="0.45">
      <c r="B31" s="175">
        <v>26</v>
      </c>
      <c r="C31" s="126" t="s">
        <v>147</v>
      </c>
      <c r="D31" s="176" t="str">
        <f t="shared" si="2"/>
        <v>z</v>
      </c>
      <c r="E31" s="175" t="s">
        <v>121</v>
      </c>
      <c r="F31" s="179"/>
      <c r="G31" s="175" t="s">
        <v>67</v>
      </c>
      <c r="H31" s="179"/>
      <c r="I31" s="177" t="s">
        <v>122</v>
      </c>
      <c r="J31" s="179"/>
      <c r="K31" s="178" t="s">
        <v>0</v>
      </c>
      <c r="L31" s="126">
        <v>1</v>
      </c>
      <c r="N31" s="183"/>
      <c r="O31" s="175" t="s">
        <v>67</v>
      </c>
      <c r="P31" s="183"/>
      <c r="Q31" s="178"/>
      <c r="R31" s="183"/>
      <c r="S31" s="175" t="s">
        <v>67</v>
      </c>
      <c r="T31" s="183"/>
      <c r="U31" s="177" t="s">
        <v>122</v>
      </c>
      <c r="V31" s="179"/>
      <c r="W31" s="178" t="s">
        <v>0</v>
      </c>
      <c r="X31" s="126" t="s">
        <v>150</v>
      </c>
      <c r="Y31" s="178"/>
      <c r="Z31" s="126">
        <v>1</v>
      </c>
      <c r="AB31" s="130"/>
    </row>
    <row r="32" spans="2:28" x14ac:dyDescent="0.45">
      <c r="B32" s="175">
        <v>27</v>
      </c>
      <c r="C32" s="126" t="s">
        <v>145</v>
      </c>
      <c r="D32" s="176" t="str">
        <f t="shared" si="2"/>
        <v>x</v>
      </c>
      <c r="E32" s="175" t="s">
        <v>121</v>
      </c>
      <c r="F32" s="179"/>
      <c r="G32" s="175" t="s">
        <v>67</v>
      </c>
      <c r="H32" s="179"/>
      <c r="I32" s="177" t="s">
        <v>122</v>
      </c>
      <c r="J32" s="179"/>
      <c r="K32" s="178" t="s">
        <v>0</v>
      </c>
      <c r="L32" s="126">
        <v>2</v>
      </c>
      <c r="N32" s="183"/>
      <c r="O32" s="175" t="s">
        <v>67</v>
      </c>
      <c r="P32" s="183"/>
      <c r="Q32" s="178"/>
      <c r="R32" s="183"/>
      <c r="S32" s="175" t="s">
        <v>67</v>
      </c>
      <c r="T32" s="183"/>
      <c r="U32" s="177" t="s">
        <v>122</v>
      </c>
      <c r="V32" s="179"/>
      <c r="W32" s="178" t="s">
        <v>0</v>
      </c>
      <c r="X32" s="126" t="s">
        <v>150</v>
      </c>
      <c r="Y32" s="178"/>
      <c r="Z32" s="126">
        <v>2</v>
      </c>
      <c r="AB32" s="130"/>
    </row>
    <row r="33" spans="2:28" x14ac:dyDescent="0.45">
      <c r="B33" s="175">
        <v>28</v>
      </c>
      <c r="C33" s="126" t="s">
        <v>195</v>
      </c>
      <c r="D33" s="176" t="str">
        <f t="shared" si="2"/>
        <v>aa</v>
      </c>
      <c r="E33" s="175" t="s">
        <v>121</v>
      </c>
      <c r="F33" s="179"/>
      <c r="G33" s="175" t="s">
        <v>67</v>
      </c>
      <c r="H33" s="179"/>
      <c r="I33" s="177" t="s">
        <v>122</v>
      </c>
      <c r="J33" s="179"/>
      <c r="K33" s="178" t="s">
        <v>0</v>
      </c>
      <c r="L33" s="126">
        <v>3</v>
      </c>
      <c r="N33" s="183"/>
      <c r="O33" s="175" t="s">
        <v>67</v>
      </c>
      <c r="P33" s="183"/>
      <c r="Q33" s="178"/>
      <c r="R33" s="183"/>
      <c r="S33" s="175" t="s">
        <v>67</v>
      </c>
      <c r="T33" s="183"/>
      <c r="U33" s="177" t="s">
        <v>122</v>
      </c>
      <c r="V33" s="179"/>
      <c r="W33" s="178" t="s">
        <v>0</v>
      </c>
      <c r="X33" s="126" t="s">
        <v>150</v>
      </c>
      <c r="Y33" s="178"/>
      <c r="Z33" s="126">
        <v>3</v>
      </c>
      <c r="AB33" s="130"/>
    </row>
    <row r="34" spans="2:28" x14ac:dyDescent="0.45">
      <c r="B34" s="175">
        <v>29</v>
      </c>
      <c r="C34" s="126" t="s">
        <v>196</v>
      </c>
      <c r="D34" s="176" t="str">
        <f t="shared" si="2"/>
        <v>ab</v>
      </c>
      <c r="E34" s="175" t="s">
        <v>121</v>
      </c>
      <c r="F34" s="179"/>
      <c r="G34" s="175" t="s">
        <v>67</v>
      </c>
      <c r="H34" s="179"/>
      <c r="I34" s="177" t="s">
        <v>122</v>
      </c>
      <c r="J34" s="179"/>
      <c r="K34" s="178" t="s">
        <v>0</v>
      </c>
      <c r="L34" s="126">
        <v>4</v>
      </c>
      <c r="N34" s="183"/>
      <c r="O34" s="175" t="s">
        <v>67</v>
      </c>
      <c r="P34" s="183"/>
      <c r="Q34" s="178"/>
      <c r="R34" s="183"/>
      <c r="S34" s="175" t="s">
        <v>67</v>
      </c>
      <c r="T34" s="183"/>
      <c r="U34" s="177" t="s">
        <v>122</v>
      </c>
      <c r="V34" s="179"/>
      <c r="W34" s="178" t="s">
        <v>0</v>
      </c>
      <c r="X34" s="126" t="s">
        <v>150</v>
      </c>
      <c r="Y34" s="178"/>
      <c r="Z34" s="126">
        <v>4</v>
      </c>
      <c r="AB34" s="130"/>
    </row>
    <row r="35" spans="2:28" x14ac:dyDescent="0.45">
      <c r="B35" s="175">
        <v>30</v>
      </c>
      <c r="C35" s="126" t="s">
        <v>197</v>
      </c>
      <c r="D35" s="176" t="str">
        <f t="shared" si="2"/>
        <v>ac</v>
      </c>
      <c r="E35" s="175" t="s">
        <v>121</v>
      </c>
      <c r="F35" s="179"/>
      <c r="G35" s="175" t="s">
        <v>67</v>
      </c>
      <c r="H35" s="179"/>
      <c r="I35" s="177" t="s">
        <v>122</v>
      </c>
      <c r="J35" s="179"/>
      <c r="K35" s="178" t="s">
        <v>0</v>
      </c>
      <c r="L35" s="126">
        <v>5</v>
      </c>
      <c r="N35" s="183"/>
      <c r="O35" s="175" t="s">
        <v>67</v>
      </c>
      <c r="P35" s="183"/>
      <c r="Q35" s="178"/>
      <c r="R35" s="183"/>
      <c r="S35" s="175" t="s">
        <v>67</v>
      </c>
      <c r="T35" s="183"/>
      <c r="U35" s="177" t="s">
        <v>122</v>
      </c>
      <c r="V35" s="179"/>
      <c r="W35" s="178" t="s">
        <v>0</v>
      </c>
      <c r="X35" s="126" t="s">
        <v>150</v>
      </c>
      <c r="Y35" s="178"/>
      <c r="Z35" s="126">
        <v>5</v>
      </c>
      <c r="AB35" s="130"/>
    </row>
    <row r="36" spans="2:28" x14ac:dyDescent="0.45">
      <c r="B36" s="175">
        <v>31</v>
      </c>
      <c r="C36" s="126" t="s">
        <v>198</v>
      </c>
      <c r="D36" s="176" t="str">
        <f t="shared" si="2"/>
        <v>ad</v>
      </c>
      <c r="E36" s="175" t="s">
        <v>121</v>
      </c>
      <c r="F36" s="179"/>
      <c r="G36" s="175" t="s">
        <v>67</v>
      </c>
      <c r="H36" s="179"/>
      <c r="I36" s="177" t="s">
        <v>122</v>
      </c>
      <c r="J36" s="179"/>
      <c r="K36" s="178" t="s">
        <v>0</v>
      </c>
      <c r="L36" s="126">
        <v>6</v>
      </c>
      <c r="N36" s="183"/>
      <c r="O36" s="175" t="s">
        <v>67</v>
      </c>
      <c r="P36" s="183"/>
      <c r="Q36" s="178"/>
      <c r="R36" s="183"/>
      <c r="S36" s="175" t="s">
        <v>67</v>
      </c>
      <c r="T36" s="183"/>
      <c r="U36" s="177" t="s">
        <v>122</v>
      </c>
      <c r="V36" s="179"/>
      <c r="W36" s="178" t="s">
        <v>0</v>
      </c>
      <c r="X36" s="126" t="s">
        <v>150</v>
      </c>
      <c r="Y36" s="178"/>
      <c r="Z36" s="126">
        <v>6</v>
      </c>
      <c r="AB36" s="130"/>
    </row>
    <row r="37" spans="2:28" x14ac:dyDescent="0.45">
      <c r="B37" s="175">
        <v>32</v>
      </c>
      <c r="C37" s="126" t="s">
        <v>199</v>
      </c>
      <c r="D37" s="176" t="str">
        <f t="shared" si="2"/>
        <v>ae</v>
      </c>
      <c r="E37" s="175" t="s">
        <v>121</v>
      </c>
      <c r="F37" s="179"/>
      <c r="G37" s="175" t="s">
        <v>67</v>
      </c>
      <c r="H37" s="179"/>
      <c r="I37" s="177" t="s">
        <v>122</v>
      </c>
      <c r="J37" s="179"/>
      <c r="K37" s="178" t="s">
        <v>0</v>
      </c>
      <c r="L37" s="126">
        <v>7</v>
      </c>
      <c r="N37" s="183"/>
      <c r="O37" s="175" t="s">
        <v>67</v>
      </c>
      <c r="P37" s="183"/>
      <c r="Q37" s="178"/>
      <c r="R37" s="183"/>
      <c r="S37" s="175" t="s">
        <v>67</v>
      </c>
      <c r="T37" s="183"/>
      <c r="U37" s="177" t="s">
        <v>122</v>
      </c>
      <c r="V37" s="179"/>
      <c r="W37" s="178" t="s">
        <v>0</v>
      </c>
      <c r="X37" s="126" t="s">
        <v>150</v>
      </c>
      <c r="Y37" s="178"/>
      <c r="Z37" s="126">
        <v>7</v>
      </c>
      <c r="AB37" s="130"/>
    </row>
    <row r="38" spans="2:28" x14ac:dyDescent="0.45">
      <c r="B38" s="175">
        <v>33</v>
      </c>
      <c r="C38" s="126" t="s">
        <v>200</v>
      </c>
      <c r="D38" s="176" t="str">
        <f t="shared" si="2"/>
        <v>af</v>
      </c>
      <c r="E38" s="175" t="s">
        <v>121</v>
      </c>
      <c r="F38" s="179"/>
      <c r="G38" s="175" t="s">
        <v>67</v>
      </c>
      <c r="H38" s="179"/>
      <c r="I38" s="177" t="s">
        <v>122</v>
      </c>
      <c r="J38" s="179"/>
      <c r="K38" s="178" t="s">
        <v>0</v>
      </c>
      <c r="L38" s="126">
        <v>8</v>
      </c>
      <c r="N38" s="183"/>
      <c r="O38" s="175" t="s">
        <v>67</v>
      </c>
      <c r="P38" s="183"/>
      <c r="Q38" s="178"/>
      <c r="R38" s="183"/>
      <c r="S38" s="175" t="s">
        <v>67</v>
      </c>
      <c r="T38" s="183"/>
      <c r="U38" s="177" t="s">
        <v>122</v>
      </c>
      <c r="V38" s="179"/>
      <c r="W38" s="178" t="s">
        <v>0</v>
      </c>
      <c r="X38" s="126" t="s">
        <v>150</v>
      </c>
      <c r="Y38" s="178"/>
      <c r="Z38" s="126">
        <v>8</v>
      </c>
      <c r="AB38" s="130"/>
    </row>
    <row r="39" spans="2:28" x14ac:dyDescent="0.45">
      <c r="B39" s="175">
        <v>34</v>
      </c>
      <c r="C39" s="180" t="s">
        <v>201</v>
      </c>
      <c r="D39" s="176"/>
      <c r="E39" s="175" t="s">
        <v>121</v>
      </c>
      <c r="F39" s="127"/>
      <c r="G39" s="175" t="s">
        <v>67</v>
      </c>
      <c r="H39" s="127"/>
      <c r="I39" s="177" t="s">
        <v>122</v>
      </c>
      <c r="J39" s="127">
        <v>0</v>
      </c>
      <c r="K39" s="178" t="s">
        <v>0</v>
      </c>
      <c r="L39" s="128" t="str">
        <f t="shared" ref="L39:L40" si="8">IF(OR(F39="",H39=""),"",(H39+IF(F39&gt;H39,1,0)-F39-J39)*24)</f>
        <v/>
      </c>
      <c r="N39" s="132">
        <f t="shared" ref="N39:N46" si="9">$N$6</f>
        <v>0</v>
      </c>
      <c r="O39" s="121" t="s">
        <v>67</v>
      </c>
      <c r="P39" s="132">
        <f t="shared" ref="P39:P46" si="10">$P$6</f>
        <v>0</v>
      </c>
      <c r="R39" s="129" t="str">
        <f t="shared" ref="R39:R47" si="11">IF(F39="","",IF(F39&lt;N39,N39,IF(F39&gt;=P39,"",F39)))</f>
        <v/>
      </c>
      <c r="S39" s="121" t="s">
        <v>67</v>
      </c>
      <c r="T39" s="129" t="str">
        <f t="shared" ref="T39:T47" si="12">IF(H39="","",IF(H39&gt;F39,IF(H39&lt;P39,H39,P39),P39))</f>
        <v/>
      </c>
      <c r="U39" s="250" t="s">
        <v>122</v>
      </c>
      <c r="V39" s="127">
        <v>0</v>
      </c>
      <c r="W39" s="122" t="s">
        <v>0</v>
      </c>
      <c r="X39" s="128" t="str">
        <f t="shared" ref="X39:X40" si="13">IF(R39="","",IF((T39+IF(R39&gt;T39,1,0)-R39-V39)*24=0,"",(T39+IF(R39&gt;T39,1,0)-R39-V39)*24))</f>
        <v/>
      </c>
      <c r="Z39" s="128" t="str">
        <f t="shared" ref="Z39:Z40" si="14">IF(X39="",L39,IF(OR(L39-X39=0,L39-X39&lt;0),"-",L39-X39))</f>
        <v/>
      </c>
      <c r="AB39" s="130"/>
    </row>
    <row r="40" spans="2:28" x14ac:dyDescent="0.45">
      <c r="B40" s="175"/>
      <c r="C40" s="181" t="s">
        <v>150</v>
      </c>
      <c r="D40" s="176"/>
      <c r="E40" s="175" t="s">
        <v>121</v>
      </c>
      <c r="F40" s="127"/>
      <c r="G40" s="175" t="s">
        <v>67</v>
      </c>
      <c r="H40" s="127"/>
      <c r="I40" s="177" t="s">
        <v>122</v>
      </c>
      <c r="J40" s="127">
        <v>0</v>
      </c>
      <c r="K40" s="178" t="s">
        <v>0</v>
      </c>
      <c r="L40" s="128" t="str">
        <f t="shared" si="8"/>
        <v/>
      </c>
      <c r="N40" s="132">
        <f t="shared" si="9"/>
        <v>0</v>
      </c>
      <c r="O40" s="121" t="s">
        <v>67</v>
      </c>
      <c r="P40" s="132">
        <f t="shared" si="10"/>
        <v>0</v>
      </c>
      <c r="R40" s="129" t="str">
        <f t="shared" si="11"/>
        <v/>
      </c>
      <c r="S40" s="121" t="s">
        <v>67</v>
      </c>
      <c r="T40" s="129" t="str">
        <f t="shared" si="12"/>
        <v/>
      </c>
      <c r="U40" s="250" t="s">
        <v>122</v>
      </c>
      <c r="V40" s="127">
        <v>0</v>
      </c>
      <c r="W40" s="122" t="s">
        <v>0</v>
      </c>
      <c r="X40" s="128" t="str">
        <f t="shared" si="13"/>
        <v/>
      </c>
      <c r="Z40" s="128" t="str">
        <f t="shared" si="14"/>
        <v/>
      </c>
      <c r="AB40" s="130"/>
    </row>
    <row r="41" spans="2:28" x14ac:dyDescent="0.45">
      <c r="B41" s="175"/>
      <c r="C41" s="182" t="s">
        <v>150</v>
      </c>
      <c r="D41" s="176" t="str">
        <f>C39</f>
        <v>ag</v>
      </c>
      <c r="E41" s="175" t="s">
        <v>121</v>
      </c>
      <c r="F41" s="127" t="s">
        <v>150</v>
      </c>
      <c r="G41" s="175" t="s">
        <v>67</v>
      </c>
      <c r="H41" s="127" t="s">
        <v>150</v>
      </c>
      <c r="I41" s="177" t="s">
        <v>122</v>
      </c>
      <c r="J41" s="127" t="s">
        <v>150</v>
      </c>
      <c r="K41" s="178" t="s">
        <v>0</v>
      </c>
      <c r="L41" s="128" t="str">
        <f>IF(OR(L39="",L40=""),"",L39+L40)</f>
        <v/>
      </c>
      <c r="N41" s="132" t="s">
        <v>150</v>
      </c>
      <c r="O41" s="121" t="s">
        <v>67</v>
      </c>
      <c r="P41" s="132" t="s">
        <v>150</v>
      </c>
      <c r="R41" s="129" t="str">
        <f t="shared" si="11"/>
        <v/>
      </c>
      <c r="S41" s="121" t="s">
        <v>67</v>
      </c>
      <c r="T41" s="129" t="str">
        <f t="shared" si="12"/>
        <v>-</v>
      </c>
      <c r="U41" s="250" t="s">
        <v>122</v>
      </c>
      <c r="V41" s="127" t="s">
        <v>239</v>
      </c>
      <c r="W41" s="122" t="s">
        <v>0</v>
      </c>
      <c r="X41" s="128" t="str">
        <f>IF(OR(X39="",X40=""),"",X39+X40)</f>
        <v/>
      </c>
      <c r="Z41" s="128" t="str">
        <f>IF(X41="",L41,IF(OR(L41-X41=0,L41-X41&lt;0),"-",L41-X41))</f>
        <v/>
      </c>
      <c r="AB41" s="130" t="s">
        <v>202</v>
      </c>
    </row>
    <row r="42" spans="2:28" x14ac:dyDescent="0.45">
      <c r="B42" s="175"/>
      <c r="C42" s="180" t="s">
        <v>203</v>
      </c>
      <c r="D42" s="176"/>
      <c r="E42" s="175" t="s">
        <v>121</v>
      </c>
      <c r="F42" s="127"/>
      <c r="G42" s="175" t="s">
        <v>67</v>
      </c>
      <c r="H42" s="127"/>
      <c r="I42" s="177" t="s">
        <v>122</v>
      </c>
      <c r="J42" s="127">
        <v>0</v>
      </c>
      <c r="K42" s="178" t="s">
        <v>0</v>
      </c>
      <c r="L42" s="128" t="str">
        <f t="shared" ref="L42:L43" si="15">IF(OR(F42="",H42=""),"",(H42+IF(F42&gt;H42,1,0)-F42-J42)*24)</f>
        <v/>
      </c>
      <c r="N42" s="132">
        <f t="shared" si="9"/>
        <v>0</v>
      </c>
      <c r="O42" s="121" t="s">
        <v>67</v>
      </c>
      <c r="P42" s="132">
        <f t="shared" si="10"/>
        <v>0</v>
      </c>
      <c r="R42" s="129" t="str">
        <f t="shared" si="11"/>
        <v/>
      </c>
      <c r="S42" s="121" t="s">
        <v>67</v>
      </c>
      <c r="T42" s="129" t="str">
        <f t="shared" si="12"/>
        <v/>
      </c>
      <c r="U42" s="250" t="s">
        <v>122</v>
      </c>
      <c r="V42" s="127">
        <v>0</v>
      </c>
      <c r="W42" s="122" t="s">
        <v>0</v>
      </c>
      <c r="X42" s="128" t="str">
        <f t="shared" ref="X42:X43" si="16">IF(R42="","",IF((T42+IF(R42&gt;T42,1,0)-R42-V42)*24=0,"",(T42+IF(R42&gt;T42,1,0)-R42-V42)*24))</f>
        <v/>
      </c>
      <c r="Z42" s="128" t="str">
        <f t="shared" ref="Z42:Z43" si="17">IF(X42="",L42,IF(OR(L42-X42=0,L42-X42&lt;0),"-",L42-X42))</f>
        <v/>
      </c>
      <c r="AB42" s="130"/>
    </row>
    <row r="43" spans="2:28" x14ac:dyDescent="0.45">
      <c r="B43" s="175">
        <v>35</v>
      </c>
      <c r="C43" s="181" t="s">
        <v>150</v>
      </c>
      <c r="D43" s="176"/>
      <c r="E43" s="175" t="s">
        <v>121</v>
      </c>
      <c r="F43" s="127"/>
      <c r="G43" s="175" t="s">
        <v>67</v>
      </c>
      <c r="H43" s="127"/>
      <c r="I43" s="177" t="s">
        <v>122</v>
      </c>
      <c r="J43" s="127">
        <v>0</v>
      </c>
      <c r="K43" s="178" t="s">
        <v>0</v>
      </c>
      <c r="L43" s="128" t="str">
        <f t="shared" si="15"/>
        <v/>
      </c>
      <c r="N43" s="132">
        <f t="shared" si="9"/>
        <v>0</v>
      </c>
      <c r="O43" s="121" t="s">
        <v>67</v>
      </c>
      <c r="P43" s="132">
        <f t="shared" si="10"/>
        <v>0</v>
      </c>
      <c r="R43" s="129" t="str">
        <f t="shared" si="11"/>
        <v/>
      </c>
      <c r="S43" s="121" t="s">
        <v>67</v>
      </c>
      <c r="T43" s="129" t="str">
        <f t="shared" si="12"/>
        <v/>
      </c>
      <c r="U43" s="250" t="s">
        <v>122</v>
      </c>
      <c r="V43" s="127">
        <v>0</v>
      </c>
      <c r="W43" s="122" t="s">
        <v>0</v>
      </c>
      <c r="X43" s="128" t="str">
        <f t="shared" si="16"/>
        <v/>
      </c>
      <c r="Z43" s="128" t="str">
        <f t="shared" si="17"/>
        <v/>
      </c>
      <c r="AB43" s="130"/>
    </row>
    <row r="44" spans="2:28" x14ac:dyDescent="0.45">
      <c r="B44" s="175"/>
      <c r="C44" s="182" t="s">
        <v>150</v>
      </c>
      <c r="D44" s="176" t="str">
        <f>C42</f>
        <v>ah</v>
      </c>
      <c r="E44" s="175" t="s">
        <v>121</v>
      </c>
      <c r="F44" s="127" t="s">
        <v>150</v>
      </c>
      <c r="G44" s="175" t="s">
        <v>67</v>
      </c>
      <c r="H44" s="127" t="s">
        <v>150</v>
      </c>
      <c r="I44" s="177" t="s">
        <v>122</v>
      </c>
      <c r="J44" s="127" t="s">
        <v>150</v>
      </c>
      <c r="K44" s="178" t="s">
        <v>0</v>
      </c>
      <c r="L44" s="128" t="str">
        <f>IF(OR(L42="",L43=""),"",L42+L43)</f>
        <v/>
      </c>
      <c r="N44" s="132" t="s">
        <v>150</v>
      </c>
      <c r="O44" s="121" t="s">
        <v>67</v>
      </c>
      <c r="P44" s="132" t="s">
        <v>150</v>
      </c>
      <c r="R44" s="129" t="str">
        <f t="shared" si="11"/>
        <v/>
      </c>
      <c r="S44" s="121" t="s">
        <v>67</v>
      </c>
      <c r="T44" s="129" t="str">
        <f t="shared" si="12"/>
        <v>-</v>
      </c>
      <c r="U44" s="250" t="s">
        <v>122</v>
      </c>
      <c r="V44" s="127" t="s">
        <v>239</v>
      </c>
      <c r="W44" s="122" t="s">
        <v>0</v>
      </c>
      <c r="X44" s="128" t="str">
        <f>IF(OR(X42="",X43=""),"",X42+X43)</f>
        <v/>
      </c>
      <c r="Z44" s="128" t="str">
        <f>IF(X44="",L44,IF(OR(L44-X44=0,L44-X44&lt;0),"-",L44-X44))</f>
        <v/>
      </c>
      <c r="AB44" s="130" t="s">
        <v>204</v>
      </c>
    </row>
    <row r="45" spans="2:28" x14ac:dyDescent="0.45">
      <c r="B45" s="175"/>
      <c r="C45" s="180" t="s">
        <v>205</v>
      </c>
      <c r="D45" s="176"/>
      <c r="E45" s="175" t="s">
        <v>121</v>
      </c>
      <c r="F45" s="127"/>
      <c r="G45" s="175" t="s">
        <v>67</v>
      </c>
      <c r="H45" s="127"/>
      <c r="I45" s="177" t="s">
        <v>122</v>
      </c>
      <c r="J45" s="127">
        <v>0</v>
      </c>
      <c r="K45" s="178" t="s">
        <v>0</v>
      </c>
      <c r="L45" s="128" t="str">
        <f t="shared" ref="L45:L46" si="18">IF(OR(F45="",H45=""),"",(H45+IF(F45&gt;H45,1,0)-F45-J45)*24)</f>
        <v/>
      </c>
      <c r="N45" s="132">
        <f t="shared" si="9"/>
        <v>0</v>
      </c>
      <c r="O45" s="121" t="s">
        <v>67</v>
      </c>
      <c r="P45" s="132">
        <f t="shared" si="10"/>
        <v>0</v>
      </c>
      <c r="R45" s="129" t="str">
        <f t="shared" si="11"/>
        <v/>
      </c>
      <c r="S45" s="121" t="s">
        <v>67</v>
      </c>
      <c r="T45" s="129" t="str">
        <f t="shared" si="12"/>
        <v/>
      </c>
      <c r="U45" s="250" t="s">
        <v>122</v>
      </c>
      <c r="V45" s="127">
        <v>0</v>
      </c>
      <c r="W45" s="122" t="s">
        <v>0</v>
      </c>
      <c r="X45" s="128" t="str">
        <f t="shared" ref="X45:X46" si="19">IF(R45="","",IF((T45+IF(R45&gt;T45,1,0)-R45-V45)*24=0,"",(T45+IF(R45&gt;T45,1,0)-R45-V45)*24))</f>
        <v/>
      </c>
      <c r="Z45" s="128" t="str">
        <f t="shared" ref="Z45:Z46" si="20">IF(X45="",L45,IF(OR(L45-X45=0,L45-X45&lt;0),"-",L45-X45))</f>
        <v/>
      </c>
      <c r="AB45" s="130"/>
    </row>
    <row r="46" spans="2:28" x14ac:dyDescent="0.45">
      <c r="B46" s="175">
        <v>36</v>
      </c>
      <c r="C46" s="181" t="s">
        <v>150</v>
      </c>
      <c r="D46" s="176"/>
      <c r="E46" s="175" t="s">
        <v>121</v>
      </c>
      <c r="F46" s="127"/>
      <c r="G46" s="175" t="s">
        <v>67</v>
      </c>
      <c r="H46" s="127"/>
      <c r="I46" s="177" t="s">
        <v>122</v>
      </c>
      <c r="J46" s="127">
        <v>0</v>
      </c>
      <c r="K46" s="178" t="s">
        <v>0</v>
      </c>
      <c r="L46" s="128" t="str">
        <f t="shared" si="18"/>
        <v/>
      </c>
      <c r="N46" s="132">
        <f t="shared" si="9"/>
        <v>0</v>
      </c>
      <c r="O46" s="121" t="s">
        <v>67</v>
      </c>
      <c r="P46" s="132">
        <f t="shared" si="10"/>
        <v>0</v>
      </c>
      <c r="R46" s="129" t="str">
        <f t="shared" si="11"/>
        <v/>
      </c>
      <c r="S46" s="121" t="s">
        <v>67</v>
      </c>
      <c r="T46" s="129" t="str">
        <f t="shared" si="12"/>
        <v/>
      </c>
      <c r="U46" s="250" t="s">
        <v>122</v>
      </c>
      <c r="V46" s="127">
        <v>0</v>
      </c>
      <c r="W46" s="122" t="s">
        <v>0</v>
      </c>
      <c r="X46" s="128" t="str">
        <f t="shared" si="19"/>
        <v/>
      </c>
      <c r="Z46" s="128" t="str">
        <f t="shared" si="20"/>
        <v/>
      </c>
      <c r="AB46" s="130"/>
    </row>
    <row r="47" spans="2:28" x14ac:dyDescent="0.45">
      <c r="B47" s="175"/>
      <c r="C47" s="182" t="s">
        <v>150</v>
      </c>
      <c r="D47" s="176" t="str">
        <f>C45</f>
        <v>ai</v>
      </c>
      <c r="E47" s="175" t="s">
        <v>121</v>
      </c>
      <c r="F47" s="127" t="s">
        <v>150</v>
      </c>
      <c r="G47" s="175" t="s">
        <v>67</v>
      </c>
      <c r="H47" s="127" t="s">
        <v>150</v>
      </c>
      <c r="I47" s="177" t="s">
        <v>122</v>
      </c>
      <c r="J47" s="127" t="s">
        <v>150</v>
      </c>
      <c r="K47" s="178" t="s">
        <v>0</v>
      </c>
      <c r="L47" s="128" t="str">
        <f>IF(OR(L45="",L46=""),"",L45+L46)</f>
        <v/>
      </c>
      <c r="N47" s="132" t="s">
        <v>150</v>
      </c>
      <c r="O47" s="121" t="s">
        <v>67</v>
      </c>
      <c r="P47" s="132" t="s">
        <v>150</v>
      </c>
      <c r="R47" s="129" t="str">
        <f t="shared" si="11"/>
        <v/>
      </c>
      <c r="S47" s="121" t="s">
        <v>67</v>
      </c>
      <c r="T47" s="129" t="str">
        <f t="shared" si="12"/>
        <v>-</v>
      </c>
      <c r="U47" s="250" t="s">
        <v>122</v>
      </c>
      <c r="V47" s="127" t="s">
        <v>239</v>
      </c>
      <c r="W47" s="122" t="s">
        <v>0</v>
      </c>
      <c r="X47" s="128" t="str">
        <f>IF(OR(X45="",X46=""),"",X45+X46)</f>
        <v/>
      </c>
      <c r="Z47" s="128" t="str">
        <f>IF(X47="",L47,IF(OR(L47-X47=0,L47-X47&lt;0),"-",L47-X47))</f>
        <v/>
      </c>
      <c r="AB47" s="130" t="s">
        <v>204</v>
      </c>
    </row>
    <row r="49" spans="3:4" x14ac:dyDescent="0.45">
      <c r="C49" s="123" t="s">
        <v>206</v>
      </c>
      <c r="D49" s="123"/>
    </row>
    <row r="50" spans="3:4" x14ac:dyDescent="0.45">
      <c r="C50" s="123" t="s">
        <v>207</v>
      </c>
      <c r="D50" s="123"/>
    </row>
    <row r="51" spans="3:4" x14ac:dyDescent="0.45">
      <c r="C51" s="123" t="s">
        <v>153</v>
      </c>
      <c r="D51" s="123"/>
    </row>
    <row r="52" spans="3:4" x14ac:dyDescent="0.45">
      <c r="C52" s="123" t="s">
        <v>154</v>
      </c>
      <c r="D52" s="123"/>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O119"/>
  <sheetViews>
    <sheetView showGridLines="0" view="pageBreakPreview" zoomScale="70" zoomScaleNormal="55" zoomScaleSheetLayoutView="70" workbookViewId="0"/>
  </sheetViews>
  <sheetFormatPr defaultColWidth="4.5" defaultRowHeight="14.4" x14ac:dyDescent="0.45"/>
  <cols>
    <col min="1" max="1" width="0.8984375" style="3" customWidth="1"/>
    <col min="2" max="6" width="5.69921875" style="3" customWidth="1"/>
    <col min="7" max="8" width="8.09765625" style="3" customWidth="1"/>
    <col min="9" max="10" width="3.19921875" style="3" customWidth="1"/>
    <col min="11" max="62" width="5.69921875" style="3" customWidth="1"/>
    <col min="63" max="63" width="1.09765625" style="3" customWidth="1"/>
    <col min="64" max="16384" width="4.5" style="3"/>
  </cols>
  <sheetData>
    <row r="1" spans="2:67" s="5" customFormat="1" ht="20.25" customHeight="1" x14ac:dyDescent="0.45">
      <c r="G1" s="7" t="s">
        <v>250</v>
      </c>
      <c r="H1" s="7"/>
      <c r="I1" s="7"/>
      <c r="J1" s="7"/>
      <c r="M1" s="8" t="s">
        <v>60</v>
      </c>
      <c r="P1" s="7"/>
      <c r="Q1" s="7"/>
      <c r="R1" s="7"/>
      <c r="S1" s="7"/>
      <c r="T1" s="7"/>
      <c r="U1" s="7"/>
      <c r="V1" s="7"/>
      <c r="W1" s="7"/>
      <c r="AS1" s="2" t="s">
        <v>61</v>
      </c>
      <c r="AT1" s="483" t="s">
        <v>234</v>
      </c>
      <c r="AU1" s="483"/>
      <c r="AV1" s="483"/>
      <c r="AW1" s="483"/>
      <c r="AX1" s="483"/>
      <c r="AY1" s="483"/>
      <c r="AZ1" s="483"/>
      <c r="BA1" s="483"/>
      <c r="BB1" s="483"/>
      <c r="BC1" s="483"/>
      <c r="BD1" s="483"/>
      <c r="BE1" s="483"/>
      <c r="BF1" s="483"/>
      <c r="BG1" s="483"/>
      <c r="BH1" s="483"/>
      <c r="BI1" s="483"/>
      <c r="BJ1" s="2" t="s">
        <v>0</v>
      </c>
    </row>
    <row r="2" spans="2:67" s="1" customFormat="1" ht="20.25" customHeight="1" x14ac:dyDescent="0.45">
      <c r="J2" s="8"/>
      <c r="M2" s="8"/>
      <c r="N2" s="8"/>
      <c r="P2" s="2"/>
      <c r="Q2" s="2"/>
      <c r="R2" s="2"/>
      <c r="S2" s="2"/>
      <c r="T2" s="2"/>
      <c r="U2" s="2"/>
      <c r="V2" s="2"/>
      <c r="W2" s="2"/>
      <c r="AB2" s="2" t="s">
        <v>17</v>
      </c>
      <c r="AC2" s="258">
        <v>6</v>
      </c>
      <c r="AD2" s="258"/>
      <c r="AE2" s="2" t="s">
        <v>14</v>
      </c>
      <c r="AF2" s="257">
        <f>IF(AC2=0,"",YEAR(DATE(2018+AC2,1,1)))</f>
        <v>2024</v>
      </c>
      <c r="AG2" s="257"/>
      <c r="AH2" s="1" t="s">
        <v>18</v>
      </c>
      <c r="AI2" s="1" t="s">
        <v>19</v>
      </c>
      <c r="AJ2" s="258">
        <v>4</v>
      </c>
      <c r="AK2" s="258"/>
      <c r="AL2" s="1" t="s">
        <v>20</v>
      </c>
      <c r="AS2" s="2" t="s">
        <v>62</v>
      </c>
      <c r="AT2" s="256"/>
      <c r="AU2" s="256"/>
      <c r="AV2" s="256"/>
      <c r="AW2" s="256"/>
      <c r="AX2" s="256"/>
      <c r="AY2" s="256"/>
      <c r="AZ2" s="256"/>
      <c r="BA2" s="256"/>
      <c r="BB2" s="256"/>
      <c r="BC2" s="256"/>
      <c r="BD2" s="256"/>
      <c r="BE2" s="256"/>
      <c r="BF2" s="256"/>
      <c r="BG2" s="256"/>
      <c r="BH2" s="256"/>
      <c r="BI2" s="256"/>
      <c r="BJ2" s="2" t="s">
        <v>0</v>
      </c>
      <c r="BK2" s="2"/>
      <c r="BL2" s="2"/>
      <c r="BM2" s="2"/>
    </row>
    <row r="3" spans="2:67" s="1" customFormat="1" ht="20.25" customHeight="1" x14ac:dyDescent="0.45">
      <c r="J3" s="8"/>
      <c r="M3" s="8"/>
      <c r="O3" s="2"/>
      <c r="P3" s="2"/>
      <c r="Q3" s="2"/>
      <c r="R3" s="2"/>
      <c r="S3" s="2"/>
      <c r="T3" s="2"/>
      <c r="U3" s="2"/>
      <c r="AC3" s="19"/>
      <c r="AD3" s="19"/>
      <c r="AE3" s="19"/>
      <c r="AF3" s="20"/>
      <c r="AG3" s="19"/>
      <c r="BD3" s="74" t="s">
        <v>38</v>
      </c>
      <c r="BE3" s="337" t="s">
        <v>47</v>
      </c>
      <c r="BF3" s="338"/>
      <c r="BG3" s="338"/>
      <c r="BH3" s="339"/>
      <c r="BI3" s="2"/>
    </row>
    <row r="4" spans="2:67" s="1" customFormat="1" ht="20.25" customHeight="1" x14ac:dyDescent="0.45">
      <c r="J4" s="8"/>
      <c r="M4" s="8"/>
      <c r="O4" s="2"/>
      <c r="P4" s="2"/>
      <c r="Q4" s="2"/>
      <c r="R4" s="2"/>
      <c r="S4" s="2"/>
      <c r="T4" s="2"/>
      <c r="U4" s="2"/>
      <c r="AC4" s="19"/>
      <c r="AD4" s="19"/>
      <c r="AE4" s="19"/>
      <c r="AF4" s="20"/>
      <c r="AG4" s="19"/>
      <c r="BD4" s="74" t="s">
        <v>42</v>
      </c>
      <c r="BE4" s="337" t="s">
        <v>43</v>
      </c>
      <c r="BF4" s="338"/>
      <c r="BG4" s="338"/>
      <c r="BH4" s="339"/>
      <c r="BI4" s="2"/>
    </row>
    <row r="5" spans="2:67" s="1" customFormat="1" ht="9" customHeight="1" x14ac:dyDescent="0.45">
      <c r="J5" s="8"/>
      <c r="M5" s="8"/>
      <c r="O5" s="2"/>
      <c r="P5" s="2"/>
      <c r="Q5" s="2"/>
      <c r="R5" s="2"/>
      <c r="S5" s="2"/>
      <c r="T5" s="2"/>
      <c r="U5" s="2"/>
      <c r="AC5" s="15"/>
      <c r="AD5" s="15"/>
      <c r="AJ5" s="5"/>
      <c r="AK5" s="5"/>
      <c r="AL5" s="5"/>
      <c r="AM5" s="5"/>
      <c r="AN5" s="5"/>
      <c r="AO5" s="5"/>
      <c r="AP5" s="5"/>
      <c r="AQ5" s="5"/>
      <c r="AR5" s="5"/>
      <c r="AS5" s="5"/>
      <c r="AT5" s="5"/>
      <c r="AU5" s="5"/>
      <c r="AV5" s="5"/>
      <c r="AW5" s="5"/>
      <c r="AX5" s="5"/>
      <c r="AY5" s="5"/>
      <c r="AZ5" s="5"/>
      <c r="BA5" s="5"/>
      <c r="BB5" s="5"/>
      <c r="BC5" s="5"/>
      <c r="BD5" s="5"/>
      <c r="BE5" s="5"/>
      <c r="BF5" s="5"/>
      <c r="BG5" s="5"/>
      <c r="BH5" s="75"/>
      <c r="BI5" s="75"/>
    </row>
    <row r="6" spans="2:67" s="1" customFormat="1" ht="21" customHeight="1" x14ac:dyDescent="0.45">
      <c r="B6" s="7"/>
      <c r="C6" s="7"/>
      <c r="D6" s="7"/>
      <c r="E6" s="7"/>
      <c r="F6" s="7"/>
      <c r="G6" s="5"/>
      <c r="H6" s="5"/>
      <c r="I6" s="5"/>
      <c r="J6" s="5"/>
      <c r="K6" s="25"/>
      <c r="L6" s="25"/>
      <c r="M6" s="25"/>
      <c r="N6" s="21"/>
      <c r="O6" s="25"/>
      <c r="P6" s="25"/>
      <c r="Q6" s="25"/>
      <c r="AJ6" s="5"/>
      <c r="AK6" s="5"/>
      <c r="AL6" s="5"/>
      <c r="AM6" s="5"/>
      <c r="AN6" s="5"/>
      <c r="AO6" s="5" t="s">
        <v>157</v>
      </c>
      <c r="AP6" s="5"/>
      <c r="AQ6" s="5"/>
      <c r="AR6" s="5"/>
      <c r="AS6" s="5"/>
      <c r="AT6" s="5"/>
      <c r="AU6" s="5"/>
      <c r="AW6" s="17"/>
      <c r="AX6" s="17"/>
      <c r="AY6" s="24"/>
      <c r="AZ6" s="5"/>
      <c r="BA6" s="261">
        <v>40</v>
      </c>
      <c r="BB6" s="262"/>
      <c r="BC6" s="69" t="s">
        <v>21</v>
      </c>
      <c r="BD6" s="17"/>
      <c r="BE6" s="261">
        <v>160</v>
      </c>
      <c r="BF6" s="262"/>
      <c r="BG6" s="24" t="s">
        <v>41</v>
      </c>
      <c r="BH6" s="5"/>
      <c r="BI6" s="75"/>
    </row>
    <row r="7" spans="2:67" s="1" customFormat="1" ht="5.25" customHeight="1" x14ac:dyDescent="0.45">
      <c r="B7" s="7"/>
      <c r="C7" s="7"/>
      <c r="D7" s="7"/>
      <c r="E7" s="7"/>
      <c r="F7" s="7"/>
      <c r="G7" s="28"/>
      <c r="H7" s="28"/>
      <c r="I7" s="28"/>
      <c r="J7" s="25"/>
      <c r="K7" s="25"/>
      <c r="L7" s="25"/>
      <c r="M7" s="21"/>
      <c r="N7" s="25"/>
      <c r="O7" s="25"/>
      <c r="P7" s="25"/>
      <c r="Q7" s="25"/>
      <c r="AJ7" s="5"/>
      <c r="AK7" s="5"/>
      <c r="AL7" s="5"/>
      <c r="AM7" s="5"/>
      <c r="AN7" s="5"/>
      <c r="AO7" s="5"/>
      <c r="AP7" s="5"/>
      <c r="AQ7" s="5"/>
      <c r="AR7" s="5"/>
      <c r="AS7" s="5"/>
      <c r="AT7" s="5"/>
      <c r="AU7" s="5"/>
      <c r="AV7" s="5"/>
      <c r="AW7" s="5"/>
      <c r="AX7" s="5"/>
      <c r="AY7" s="5"/>
      <c r="AZ7" s="5"/>
      <c r="BA7" s="17"/>
      <c r="BB7" s="17"/>
      <c r="BC7" s="17"/>
      <c r="BD7" s="17"/>
      <c r="BE7" s="17"/>
      <c r="BF7" s="17"/>
      <c r="BG7" s="5"/>
      <c r="BH7" s="75"/>
      <c r="BI7" s="75"/>
    </row>
    <row r="8" spans="2:67" s="1" customFormat="1" ht="21" customHeight="1" x14ac:dyDescent="0.45">
      <c r="B8" s="27"/>
      <c r="C8" s="27"/>
      <c r="D8" s="27"/>
      <c r="E8" s="27"/>
      <c r="F8" s="27"/>
      <c r="G8" s="21"/>
      <c r="H8" s="21"/>
      <c r="I8" s="21"/>
      <c r="J8" s="25"/>
      <c r="K8" s="25"/>
      <c r="L8" s="25"/>
      <c r="M8" s="21"/>
      <c r="N8" s="25"/>
      <c r="O8" s="25"/>
      <c r="P8" s="25"/>
      <c r="Q8" s="25"/>
      <c r="AJ8" s="78"/>
      <c r="AK8" s="78"/>
      <c r="AL8" s="78"/>
      <c r="AM8" s="5"/>
      <c r="AN8" s="75"/>
      <c r="AO8" s="77"/>
      <c r="AP8" s="77"/>
      <c r="AQ8" s="5" t="s">
        <v>158</v>
      </c>
      <c r="AR8" s="17"/>
      <c r="AS8" s="5"/>
      <c r="AT8" s="5"/>
      <c r="AU8" s="5"/>
      <c r="AV8" s="5"/>
      <c r="AW8" s="5"/>
      <c r="AX8" s="28"/>
      <c r="AY8" s="28"/>
      <c r="AZ8" s="28"/>
      <c r="BA8" s="17"/>
      <c r="BB8" s="17"/>
      <c r="BC8" s="76" t="s">
        <v>159</v>
      </c>
      <c r="BD8" s="17"/>
      <c r="BE8" s="261"/>
      <c r="BF8" s="262"/>
      <c r="BG8" s="24" t="s">
        <v>160</v>
      </c>
      <c r="BH8" s="5"/>
      <c r="BI8" s="5"/>
      <c r="BM8" s="2"/>
      <c r="BN8" s="2"/>
      <c r="BO8" s="2"/>
    </row>
    <row r="9" spans="2:67" ht="5.25" customHeight="1" thickBot="1" x14ac:dyDescent="0.5">
      <c r="G9" s="29"/>
      <c r="H9" s="29"/>
      <c r="I9" s="29"/>
      <c r="J9" s="29"/>
      <c r="AC9" s="29"/>
      <c r="AT9" s="29"/>
      <c r="BK9" s="4"/>
      <c r="BL9" s="4"/>
      <c r="BM9" s="4"/>
    </row>
    <row r="10" spans="2:67" ht="21.6" customHeight="1" x14ac:dyDescent="0.45">
      <c r="B10" s="484" t="s">
        <v>22</v>
      </c>
      <c r="C10" s="564" t="s">
        <v>161</v>
      </c>
      <c r="D10" s="347" t="s">
        <v>162</v>
      </c>
      <c r="E10" s="267"/>
      <c r="F10" s="362"/>
      <c r="G10" s="347" t="s">
        <v>163</v>
      </c>
      <c r="H10" s="289"/>
      <c r="I10" s="573" t="s">
        <v>164</v>
      </c>
      <c r="J10" s="574"/>
      <c r="K10" s="280" t="s">
        <v>165</v>
      </c>
      <c r="L10" s="281"/>
      <c r="M10" s="281"/>
      <c r="N10" s="289"/>
      <c r="O10" s="280" t="s">
        <v>166</v>
      </c>
      <c r="P10" s="281"/>
      <c r="Q10" s="281"/>
      <c r="R10" s="281"/>
      <c r="S10" s="289"/>
      <c r="T10" s="134"/>
      <c r="U10" s="134"/>
      <c r="V10" s="135"/>
      <c r="W10" s="563" t="s">
        <v>167</v>
      </c>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488" t="str">
        <f>IF(BE3="４週","(12)1～4週目の勤務時間数合計","(12)1か月の勤務時間数　合計")</f>
        <v>(12)1～4週目の勤務時間数合計</v>
      </c>
      <c r="BC10" s="355"/>
      <c r="BD10" s="353" t="s">
        <v>168</v>
      </c>
      <c r="BE10" s="355"/>
      <c r="BF10" s="347" t="s">
        <v>169</v>
      </c>
      <c r="BG10" s="281"/>
      <c r="BH10" s="281"/>
      <c r="BI10" s="281"/>
      <c r="BJ10" s="282"/>
    </row>
    <row r="11" spans="2:67" ht="20.25" customHeight="1" x14ac:dyDescent="0.45">
      <c r="B11" s="485"/>
      <c r="C11" s="565"/>
      <c r="D11" s="567"/>
      <c r="E11" s="568"/>
      <c r="F11" s="569"/>
      <c r="G11" s="348"/>
      <c r="H11" s="290"/>
      <c r="I11" s="575"/>
      <c r="J11" s="576"/>
      <c r="K11" s="283"/>
      <c r="L11" s="284"/>
      <c r="M11" s="284"/>
      <c r="N11" s="290"/>
      <c r="O11" s="283"/>
      <c r="P11" s="284"/>
      <c r="Q11" s="284"/>
      <c r="R11" s="284"/>
      <c r="S11" s="290"/>
      <c r="T11" s="71"/>
      <c r="U11" s="71"/>
      <c r="V11" s="136"/>
      <c r="W11" s="264" t="s">
        <v>8</v>
      </c>
      <c r="X11" s="264"/>
      <c r="Y11" s="264"/>
      <c r="Z11" s="264"/>
      <c r="AA11" s="264"/>
      <c r="AB11" s="264"/>
      <c r="AC11" s="265"/>
      <c r="AD11" s="263" t="s">
        <v>9</v>
      </c>
      <c r="AE11" s="264"/>
      <c r="AF11" s="264"/>
      <c r="AG11" s="264"/>
      <c r="AH11" s="264"/>
      <c r="AI11" s="264"/>
      <c r="AJ11" s="265"/>
      <c r="AK11" s="263" t="s">
        <v>10</v>
      </c>
      <c r="AL11" s="264"/>
      <c r="AM11" s="264"/>
      <c r="AN11" s="264"/>
      <c r="AO11" s="264"/>
      <c r="AP11" s="264"/>
      <c r="AQ11" s="265"/>
      <c r="AR11" s="263" t="s">
        <v>11</v>
      </c>
      <c r="AS11" s="264"/>
      <c r="AT11" s="264"/>
      <c r="AU11" s="264"/>
      <c r="AV11" s="264"/>
      <c r="AW11" s="264"/>
      <c r="AX11" s="265"/>
      <c r="AY11" s="263" t="s">
        <v>12</v>
      </c>
      <c r="AZ11" s="264"/>
      <c r="BA11" s="264"/>
      <c r="BB11" s="489"/>
      <c r="BC11" s="358"/>
      <c r="BD11" s="356"/>
      <c r="BE11" s="358"/>
      <c r="BF11" s="348"/>
      <c r="BG11" s="284"/>
      <c r="BH11" s="284"/>
      <c r="BI11" s="284"/>
      <c r="BJ11" s="285"/>
    </row>
    <row r="12" spans="2:67" ht="20.25" customHeight="1" x14ac:dyDescent="0.45">
      <c r="B12" s="485"/>
      <c r="C12" s="565"/>
      <c r="D12" s="567"/>
      <c r="E12" s="568"/>
      <c r="F12" s="569"/>
      <c r="G12" s="348"/>
      <c r="H12" s="290"/>
      <c r="I12" s="575"/>
      <c r="J12" s="576"/>
      <c r="K12" s="283"/>
      <c r="L12" s="284"/>
      <c r="M12" s="284"/>
      <c r="N12" s="290"/>
      <c r="O12" s="283"/>
      <c r="P12" s="284"/>
      <c r="Q12" s="284"/>
      <c r="R12" s="284"/>
      <c r="S12" s="290"/>
      <c r="T12" s="71"/>
      <c r="U12" s="71"/>
      <c r="V12" s="136"/>
      <c r="W12" s="87">
        <v>1</v>
      </c>
      <c r="X12" s="37">
        <v>2</v>
      </c>
      <c r="Y12" s="37">
        <v>3</v>
      </c>
      <c r="Z12" s="37">
        <v>4</v>
      </c>
      <c r="AA12" s="37">
        <v>5</v>
      </c>
      <c r="AB12" s="37">
        <v>6</v>
      </c>
      <c r="AC12" s="38">
        <v>7</v>
      </c>
      <c r="AD12" s="36">
        <v>8</v>
      </c>
      <c r="AE12" s="37">
        <v>9</v>
      </c>
      <c r="AF12" s="37">
        <v>10</v>
      </c>
      <c r="AG12" s="37">
        <v>11</v>
      </c>
      <c r="AH12" s="37">
        <v>12</v>
      </c>
      <c r="AI12" s="37">
        <v>13</v>
      </c>
      <c r="AJ12" s="38">
        <v>14</v>
      </c>
      <c r="AK12" s="87">
        <v>15</v>
      </c>
      <c r="AL12" s="37">
        <v>16</v>
      </c>
      <c r="AM12" s="37">
        <v>17</v>
      </c>
      <c r="AN12" s="37">
        <v>18</v>
      </c>
      <c r="AO12" s="37">
        <v>19</v>
      </c>
      <c r="AP12" s="37">
        <v>20</v>
      </c>
      <c r="AQ12" s="38">
        <v>21</v>
      </c>
      <c r="AR12" s="36">
        <v>22</v>
      </c>
      <c r="AS12" s="37">
        <v>23</v>
      </c>
      <c r="AT12" s="37">
        <v>24</v>
      </c>
      <c r="AU12" s="37">
        <v>25</v>
      </c>
      <c r="AV12" s="37">
        <v>26</v>
      </c>
      <c r="AW12" s="37">
        <v>27</v>
      </c>
      <c r="AX12" s="38">
        <v>28</v>
      </c>
      <c r="AY12" s="36" t="str">
        <f>IF($BE$3="実績",IF(DAY(DATE($AF$2,$AJ$2,29))=29,29,""),"")</f>
        <v/>
      </c>
      <c r="AZ12" s="37" t="str">
        <f>IF($BE$3="実績",IF(DAY(DATE($AF$2,$AJ$2,30))=30,30,""),"")</f>
        <v/>
      </c>
      <c r="BA12" s="38" t="str">
        <f>IF($BE$3="実績",IF(DAY(DATE($AF$2,$AJ$2,31))=31,31,""),"")</f>
        <v/>
      </c>
      <c r="BB12" s="489"/>
      <c r="BC12" s="358"/>
      <c r="BD12" s="356"/>
      <c r="BE12" s="358"/>
      <c r="BF12" s="348"/>
      <c r="BG12" s="284"/>
      <c r="BH12" s="284"/>
      <c r="BI12" s="284"/>
      <c r="BJ12" s="285"/>
    </row>
    <row r="13" spans="2:67" ht="20.25" hidden="1" customHeight="1" x14ac:dyDescent="0.45">
      <c r="B13" s="485"/>
      <c r="C13" s="565"/>
      <c r="D13" s="567"/>
      <c r="E13" s="568"/>
      <c r="F13" s="569"/>
      <c r="G13" s="348"/>
      <c r="H13" s="290"/>
      <c r="I13" s="575"/>
      <c r="J13" s="576"/>
      <c r="K13" s="283"/>
      <c r="L13" s="284"/>
      <c r="M13" s="284"/>
      <c r="N13" s="290"/>
      <c r="O13" s="283"/>
      <c r="P13" s="284"/>
      <c r="Q13" s="284"/>
      <c r="R13" s="284"/>
      <c r="S13" s="290"/>
      <c r="T13" s="71"/>
      <c r="U13" s="71"/>
      <c r="V13" s="136"/>
      <c r="W13" s="87">
        <f>WEEKDAY(DATE($AF$2,$AJ$2,1))</f>
        <v>2</v>
      </c>
      <c r="X13" s="37">
        <f>WEEKDAY(DATE($AF$2,$AJ$2,2))</f>
        <v>3</v>
      </c>
      <c r="Y13" s="37">
        <f>WEEKDAY(DATE($AF$2,$AJ$2,3))</f>
        <v>4</v>
      </c>
      <c r="Z13" s="37">
        <f>WEEKDAY(DATE($AF$2,$AJ$2,4))</f>
        <v>5</v>
      </c>
      <c r="AA13" s="37">
        <f>WEEKDAY(DATE($AF$2,$AJ$2,5))</f>
        <v>6</v>
      </c>
      <c r="AB13" s="37">
        <f>WEEKDAY(DATE($AF$2,$AJ$2,6))</f>
        <v>7</v>
      </c>
      <c r="AC13" s="38">
        <f>WEEKDAY(DATE($AF$2,$AJ$2,7))</f>
        <v>1</v>
      </c>
      <c r="AD13" s="36">
        <f>WEEKDAY(DATE($AF$2,$AJ$2,8))</f>
        <v>2</v>
      </c>
      <c r="AE13" s="37">
        <f>WEEKDAY(DATE($AF$2,$AJ$2,9))</f>
        <v>3</v>
      </c>
      <c r="AF13" s="37">
        <f>WEEKDAY(DATE($AF$2,$AJ$2,10))</f>
        <v>4</v>
      </c>
      <c r="AG13" s="37">
        <f>WEEKDAY(DATE($AF$2,$AJ$2,11))</f>
        <v>5</v>
      </c>
      <c r="AH13" s="37">
        <f>WEEKDAY(DATE($AF$2,$AJ$2,12))</f>
        <v>6</v>
      </c>
      <c r="AI13" s="37">
        <f>WEEKDAY(DATE($AF$2,$AJ$2,13))</f>
        <v>7</v>
      </c>
      <c r="AJ13" s="38">
        <f>WEEKDAY(DATE($AF$2,$AJ$2,14))</f>
        <v>1</v>
      </c>
      <c r="AK13" s="36">
        <f>WEEKDAY(DATE($AF$2,$AJ$2,15))</f>
        <v>2</v>
      </c>
      <c r="AL13" s="37">
        <f>WEEKDAY(DATE($AF$2,$AJ$2,16))</f>
        <v>3</v>
      </c>
      <c r="AM13" s="37">
        <f>WEEKDAY(DATE($AF$2,$AJ$2,17))</f>
        <v>4</v>
      </c>
      <c r="AN13" s="37">
        <f>WEEKDAY(DATE($AF$2,$AJ$2,18))</f>
        <v>5</v>
      </c>
      <c r="AO13" s="37">
        <f>WEEKDAY(DATE($AF$2,$AJ$2,19))</f>
        <v>6</v>
      </c>
      <c r="AP13" s="37">
        <f>WEEKDAY(DATE($AF$2,$AJ$2,20))</f>
        <v>7</v>
      </c>
      <c r="AQ13" s="38">
        <f>WEEKDAY(DATE($AF$2,$AJ$2,21))</f>
        <v>1</v>
      </c>
      <c r="AR13" s="36">
        <f>WEEKDAY(DATE($AF$2,$AJ$2,22))</f>
        <v>2</v>
      </c>
      <c r="AS13" s="37">
        <f>WEEKDAY(DATE($AF$2,$AJ$2,23))</f>
        <v>3</v>
      </c>
      <c r="AT13" s="37">
        <f>WEEKDAY(DATE($AF$2,$AJ$2,24))</f>
        <v>4</v>
      </c>
      <c r="AU13" s="37">
        <f>WEEKDAY(DATE($AF$2,$AJ$2,25))</f>
        <v>5</v>
      </c>
      <c r="AV13" s="37">
        <f>WEEKDAY(DATE($AF$2,$AJ$2,26))</f>
        <v>6</v>
      </c>
      <c r="AW13" s="37">
        <f>WEEKDAY(DATE($AF$2,$AJ$2,27))</f>
        <v>7</v>
      </c>
      <c r="AX13" s="38">
        <f>WEEKDAY(DATE($AF$2,$AJ$2,28))</f>
        <v>1</v>
      </c>
      <c r="AY13" s="36">
        <f>IF(AY12=29,WEEKDAY(DATE($AF$2,$AJ$2,29)),0)</f>
        <v>0</v>
      </c>
      <c r="AZ13" s="37">
        <f>IF(AZ12=30,WEEKDAY(DATE($AF$2,$AJ$2,30)),0)</f>
        <v>0</v>
      </c>
      <c r="BA13" s="38">
        <f>IF(BA12=31,WEEKDAY(DATE($AF$2,$AJ$2,31)),0)</f>
        <v>0</v>
      </c>
      <c r="BB13" s="489"/>
      <c r="BC13" s="358"/>
      <c r="BD13" s="356"/>
      <c r="BE13" s="358"/>
      <c r="BF13" s="348"/>
      <c r="BG13" s="284"/>
      <c r="BH13" s="284"/>
      <c r="BI13" s="284"/>
      <c r="BJ13" s="285"/>
    </row>
    <row r="14" spans="2:67" ht="20.25" customHeight="1" thickBot="1" x14ac:dyDescent="0.5">
      <c r="B14" s="486"/>
      <c r="C14" s="566"/>
      <c r="D14" s="570"/>
      <c r="E14" s="571"/>
      <c r="F14" s="572"/>
      <c r="G14" s="349"/>
      <c r="H14" s="291"/>
      <c r="I14" s="577"/>
      <c r="J14" s="578"/>
      <c r="K14" s="286"/>
      <c r="L14" s="287"/>
      <c r="M14" s="287"/>
      <c r="N14" s="291"/>
      <c r="O14" s="286"/>
      <c r="P14" s="287"/>
      <c r="Q14" s="287"/>
      <c r="R14" s="287"/>
      <c r="S14" s="291"/>
      <c r="T14" s="137"/>
      <c r="U14" s="137"/>
      <c r="V14" s="138"/>
      <c r="W14" s="139" t="str">
        <f>IF(W13=1,"日",IF(W13=2,"月",IF(W13=3,"火",IF(W13=4,"水",IF(W13=5,"木",IF(W13=6,"金","土"))))))</f>
        <v>月</v>
      </c>
      <c r="X14" s="40" t="str">
        <f t="shared" ref="X14:AX14" si="0">IF(X13=1,"日",IF(X13=2,"月",IF(X13=3,"火",IF(X13=4,"水",IF(X13=5,"木",IF(X13=6,"金","土"))))))</f>
        <v>火</v>
      </c>
      <c r="Y14" s="40" t="str">
        <f t="shared" si="0"/>
        <v>水</v>
      </c>
      <c r="Z14" s="40" t="str">
        <f t="shared" si="0"/>
        <v>木</v>
      </c>
      <c r="AA14" s="40" t="str">
        <f t="shared" si="0"/>
        <v>金</v>
      </c>
      <c r="AB14" s="40" t="str">
        <f t="shared" si="0"/>
        <v>土</v>
      </c>
      <c r="AC14" s="41" t="str">
        <f t="shared" si="0"/>
        <v>日</v>
      </c>
      <c r="AD14" s="39" t="str">
        <f>IF(AD13=1,"日",IF(AD13=2,"月",IF(AD13=3,"火",IF(AD13=4,"水",IF(AD13=5,"木",IF(AD13=6,"金","土"))))))</f>
        <v>月</v>
      </c>
      <c r="AE14" s="40" t="str">
        <f t="shared" si="0"/>
        <v>火</v>
      </c>
      <c r="AF14" s="40" t="str">
        <f t="shared" si="0"/>
        <v>水</v>
      </c>
      <c r="AG14" s="40" t="str">
        <f t="shared" si="0"/>
        <v>木</v>
      </c>
      <c r="AH14" s="40" t="str">
        <f t="shared" si="0"/>
        <v>金</v>
      </c>
      <c r="AI14" s="40" t="str">
        <f t="shared" si="0"/>
        <v>土</v>
      </c>
      <c r="AJ14" s="41" t="str">
        <f t="shared" si="0"/>
        <v>日</v>
      </c>
      <c r="AK14" s="39" t="str">
        <f>IF(AK13=1,"日",IF(AK13=2,"月",IF(AK13=3,"火",IF(AK13=4,"水",IF(AK13=5,"木",IF(AK13=6,"金","土"))))))</f>
        <v>月</v>
      </c>
      <c r="AL14" s="40" t="str">
        <f t="shared" si="0"/>
        <v>火</v>
      </c>
      <c r="AM14" s="40" t="str">
        <f t="shared" si="0"/>
        <v>水</v>
      </c>
      <c r="AN14" s="40" t="str">
        <f t="shared" si="0"/>
        <v>木</v>
      </c>
      <c r="AO14" s="40" t="str">
        <f t="shared" si="0"/>
        <v>金</v>
      </c>
      <c r="AP14" s="40" t="str">
        <f t="shared" si="0"/>
        <v>土</v>
      </c>
      <c r="AQ14" s="41" t="str">
        <f t="shared" si="0"/>
        <v>日</v>
      </c>
      <c r="AR14" s="39" t="str">
        <f>IF(AR13=1,"日",IF(AR13=2,"月",IF(AR13=3,"火",IF(AR13=4,"水",IF(AR13=5,"木",IF(AR13=6,"金","土"))))))</f>
        <v>月</v>
      </c>
      <c r="AS14" s="40" t="str">
        <f t="shared" si="0"/>
        <v>火</v>
      </c>
      <c r="AT14" s="40" t="str">
        <f t="shared" si="0"/>
        <v>水</v>
      </c>
      <c r="AU14" s="40" t="str">
        <f t="shared" si="0"/>
        <v>木</v>
      </c>
      <c r="AV14" s="40" t="str">
        <f t="shared" si="0"/>
        <v>金</v>
      </c>
      <c r="AW14" s="40" t="str">
        <f t="shared" si="0"/>
        <v>土</v>
      </c>
      <c r="AX14" s="41" t="str">
        <f t="shared" si="0"/>
        <v>日</v>
      </c>
      <c r="AY14" s="40" t="str">
        <f>IF(AY13=1,"日",IF(AY13=2,"月",IF(AY13=3,"火",IF(AY13=4,"水",IF(AY13=5,"木",IF(AY13=6,"金",IF(AY13=0,"","土")))))))</f>
        <v/>
      </c>
      <c r="AZ14" s="40" t="str">
        <f>IF(AZ13=1,"日",IF(AZ13=2,"月",IF(AZ13=3,"火",IF(AZ13=4,"水",IF(AZ13=5,"木",IF(AZ13=6,"金",IF(AZ13=0,"","土")))))))</f>
        <v/>
      </c>
      <c r="BA14" s="40" t="str">
        <f>IF(BA13=1,"日",IF(BA13=2,"月",IF(BA13=3,"火",IF(BA13=4,"水",IF(BA13=5,"木",IF(BA13=6,"金",IF(BA13=0,"","土")))))))</f>
        <v/>
      </c>
      <c r="BB14" s="490"/>
      <c r="BC14" s="361"/>
      <c r="BD14" s="359"/>
      <c r="BE14" s="361"/>
      <c r="BF14" s="349"/>
      <c r="BG14" s="287"/>
      <c r="BH14" s="287"/>
      <c r="BI14" s="287"/>
      <c r="BJ14" s="288"/>
    </row>
    <row r="15" spans="2:67" ht="20.25" customHeight="1" x14ac:dyDescent="0.45">
      <c r="B15" s="552">
        <f>B13+1</f>
        <v>1</v>
      </c>
      <c r="C15" s="557"/>
      <c r="D15" s="558"/>
      <c r="E15" s="559"/>
      <c r="F15" s="560"/>
      <c r="G15" s="505"/>
      <c r="H15" s="507"/>
      <c r="I15" s="376"/>
      <c r="J15" s="508"/>
      <c r="K15" s="561"/>
      <c r="L15" s="506"/>
      <c r="M15" s="506"/>
      <c r="N15" s="507"/>
      <c r="O15" s="304"/>
      <c r="P15" s="305"/>
      <c r="Q15" s="305"/>
      <c r="R15" s="305"/>
      <c r="S15" s="306"/>
      <c r="T15" s="151" t="s">
        <v>170</v>
      </c>
      <c r="U15" s="152"/>
      <c r="V15" s="153"/>
      <c r="W15" s="154"/>
      <c r="X15" s="155"/>
      <c r="Y15" s="155"/>
      <c r="Z15" s="155"/>
      <c r="AA15" s="155"/>
      <c r="AB15" s="155"/>
      <c r="AC15" s="156"/>
      <c r="AD15" s="154"/>
      <c r="AE15" s="155"/>
      <c r="AF15" s="155"/>
      <c r="AG15" s="155"/>
      <c r="AH15" s="155"/>
      <c r="AI15" s="155"/>
      <c r="AJ15" s="156"/>
      <c r="AK15" s="154"/>
      <c r="AL15" s="155"/>
      <c r="AM15" s="155"/>
      <c r="AN15" s="155"/>
      <c r="AO15" s="155"/>
      <c r="AP15" s="155"/>
      <c r="AQ15" s="156"/>
      <c r="AR15" s="154"/>
      <c r="AS15" s="155"/>
      <c r="AT15" s="155"/>
      <c r="AU15" s="155"/>
      <c r="AV15" s="155"/>
      <c r="AW15" s="155"/>
      <c r="AX15" s="156"/>
      <c r="AY15" s="154"/>
      <c r="AZ15" s="155"/>
      <c r="BA15" s="155"/>
      <c r="BB15" s="582"/>
      <c r="BC15" s="583"/>
      <c r="BD15" s="409"/>
      <c r="BE15" s="412"/>
      <c r="BF15" s="413"/>
      <c r="BG15" s="414"/>
      <c r="BH15" s="414"/>
      <c r="BI15" s="414"/>
      <c r="BJ15" s="415"/>
    </row>
    <row r="16" spans="2:67" ht="20.25" customHeight="1" x14ac:dyDescent="0.45">
      <c r="B16" s="553"/>
      <c r="C16" s="554"/>
      <c r="D16" s="555"/>
      <c r="E16" s="340"/>
      <c r="F16" s="556"/>
      <c r="G16" s="460"/>
      <c r="H16" s="462"/>
      <c r="I16" s="379"/>
      <c r="J16" s="492"/>
      <c r="K16" s="562"/>
      <c r="L16" s="461"/>
      <c r="M16" s="461"/>
      <c r="N16" s="462"/>
      <c r="O16" s="315"/>
      <c r="P16" s="316"/>
      <c r="Q16" s="316"/>
      <c r="R16" s="316"/>
      <c r="S16" s="317"/>
      <c r="T16" s="157" t="s">
        <v>171</v>
      </c>
      <c r="U16" s="158"/>
      <c r="V16" s="159"/>
      <c r="W16" s="106"/>
      <c r="X16" s="107"/>
      <c r="Y16" s="107"/>
      <c r="Z16" s="107"/>
      <c r="AA16" s="107"/>
      <c r="AB16" s="107"/>
      <c r="AC16" s="108"/>
      <c r="AD16" s="106"/>
      <c r="AE16" s="107"/>
      <c r="AF16" s="107"/>
      <c r="AG16" s="107"/>
      <c r="AH16" s="107"/>
      <c r="AI16" s="107"/>
      <c r="AJ16" s="108"/>
      <c r="AK16" s="106"/>
      <c r="AL16" s="107"/>
      <c r="AM16" s="107"/>
      <c r="AN16" s="107"/>
      <c r="AO16" s="107"/>
      <c r="AP16" s="107"/>
      <c r="AQ16" s="108"/>
      <c r="AR16" s="106"/>
      <c r="AS16" s="107"/>
      <c r="AT16" s="107"/>
      <c r="AU16" s="107"/>
      <c r="AV16" s="107"/>
      <c r="AW16" s="107"/>
      <c r="AX16" s="108"/>
      <c r="AY16" s="106"/>
      <c r="AZ16" s="107"/>
      <c r="BA16" s="107"/>
      <c r="BB16" s="515"/>
      <c r="BC16" s="428"/>
      <c r="BD16" s="425"/>
      <c r="BE16" s="428"/>
      <c r="BF16" s="416"/>
      <c r="BG16" s="417"/>
      <c r="BH16" s="417"/>
      <c r="BI16" s="417"/>
      <c r="BJ16" s="418"/>
    </row>
    <row r="17" spans="2:62" ht="20.25" customHeight="1" x14ac:dyDescent="0.45">
      <c r="B17" s="552">
        <f>B15+1</f>
        <v>2</v>
      </c>
      <c r="C17" s="554"/>
      <c r="D17" s="555"/>
      <c r="E17" s="340"/>
      <c r="F17" s="556"/>
      <c r="G17" s="457"/>
      <c r="H17" s="459"/>
      <c r="I17" s="441"/>
      <c r="J17" s="491"/>
      <c r="K17" s="579"/>
      <c r="L17" s="458"/>
      <c r="M17" s="458"/>
      <c r="N17" s="459"/>
      <c r="O17" s="315"/>
      <c r="P17" s="316"/>
      <c r="Q17" s="316"/>
      <c r="R17" s="316"/>
      <c r="S17" s="317"/>
      <c r="T17" s="160" t="s">
        <v>170</v>
      </c>
      <c r="U17" s="161"/>
      <c r="V17" s="162"/>
      <c r="W17" s="100"/>
      <c r="X17" s="101"/>
      <c r="Y17" s="101"/>
      <c r="Z17" s="101"/>
      <c r="AA17" s="101"/>
      <c r="AB17" s="101"/>
      <c r="AC17" s="102"/>
      <c r="AD17" s="100"/>
      <c r="AE17" s="101"/>
      <c r="AF17" s="101"/>
      <c r="AG17" s="101"/>
      <c r="AH17" s="101"/>
      <c r="AI17" s="101"/>
      <c r="AJ17" s="102"/>
      <c r="AK17" s="100"/>
      <c r="AL17" s="101"/>
      <c r="AM17" s="101"/>
      <c r="AN17" s="101"/>
      <c r="AO17" s="101"/>
      <c r="AP17" s="101"/>
      <c r="AQ17" s="102"/>
      <c r="AR17" s="100"/>
      <c r="AS17" s="101"/>
      <c r="AT17" s="101"/>
      <c r="AU17" s="101"/>
      <c r="AV17" s="101"/>
      <c r="AW17" s="101"/>
      <c r="AX17" s="102"/>
      <c r="AY17" s="100"/>
      <c r="AZ17" s="101"/>
      <c r="BA17" s="163"/>
      <c r="BB17" s="580"/>
      <c r="BC17" s="581"/>
      <c r="BD17" s="450"/>
      <c r="BE17" s="453"/>
      <c r="BF17" s="454"/>
      <c r="BG17" s="455"/>
      <c r="BH17" s="455"/>
      <c r="BI17" s="455"/>
      <c r="BJ17" s="456"/>
    </row>
    <row r="18" spans="2:62" ht="20.25" customHeight="1" x14ac:dyDescent="0.45">
      <c r="B18" s="553"/>
      <c r="C18" s="554"/>
      <c r="D18" s="555"/>
      <c r="E18" s="340"/>
      <c r="F18" s="556"/>
      <c r="G18" s="460"/>
      <c r="H18" s="462"/>
      <c r="I18" s="379"/>
      <c r="J18" s="492"/>
      <c r="K18" s="562"/>
      <c r="L18" s="461"/>
      <c r="M18" s="461"/>
      <c r="N18" s="462"/>
      <c r="O18" s="315"/>
      <c r="P18" s="316"/>
      <c r="Q18" s="316"/>
      <c r="R18" s="316"/>
      <c r="S18" s="317"/>
      <c r="T18" s="157" t="s">
        <v>171</v>
      </c>
      <c r="U18" s="158"/>
      <c r="V18" s="159"/>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7"/>
      <c r="AU18" s="107"/>
      <c r="AV18" s="107"/>
      <c r="AW18" s="107"/>
      <c r="AX18" s="108"/>
      <c r="AY18" s="106"/>
      <c r="AZ18" s="107"/>
      <c r="BA18" s="107"/>
      <c r="BB18" s="515"/>
      <c r="BC18" s="428"/>
      <c r="BD18" s="425"/>
      <c r="BE18" s="428"/>
      <c r="BF18" s="416"/>
      <c r="BG18" s="417"/>
      <c r="BH18" s="417"/>
      <c r="BI18" s="417"/>
      <c r="BJ18" s="418"/>
    </row>
    <row r="19" spans="2:62" ht="20.25" customHeight="1" x14ac:dyDescent="0.45">
      <c r="B19" s="552">
        <f>B17+1</f>
        <v>3</v>
      </c>
      <c r="C19" s="554"/>
      <c r="D19" s="555"/>
      <c r="E19" s="340"/>
      <c r="F19" s="556"/>
      <c r="G19" s="457"/>
      <c r="H19" s="459"/>
      <c r="I19" s="441"/>
      <c r="J19" s="491"/>
      <c r="K19" s="579"/>
      <c r="L19" s="458"/>
      <c r="M19" s="458"/>
      <c r="N19" s="459"/>
      <c r="O19" s="315"/>
      <c r="P19" s="316"/>
      <c r="Q19" s="316"/>
      <c r="R19" s="316"/>
      <c r="S19" s="317"/>
      <c r="T19" s="160" t="s">
        <v>170</v>
      </c>
      <c r="U19" s="161"/>
      <c r="V19" s="16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63"/>
      <c r="BB19" s="580"/>
      <c r="BC19" s="581"/>
      <c r="BD19" s="450"/>
      <c r="BE19" s="453"/>
      <c r="BF19" s="454"/>
      <c r="BG19" s="455"/>
      <c r="BH19" s="455"/>
      <c r="BI19" s="455"/>
      <c r="BJ19" s="456"/>
    </row>
    <row r="20" spans="2:62" ht="20.25" customHeight="1" x14ac:dyDescent="0.45">
      <c r="B20" s="553"/>
      <c r="C20" s="554"/>
      <c r="D20" s="555"/>
      <c r="E20" s="340"/>
      <c r="F20" s="556"/>
      <c r="G20" s="460"/>
      <c r="H20" s="462"/>
      <c r="I20" s="379"/>
      <c r="J20" s="492"/>
      <c r="K20" s="562"/>
      <c r="L20" s="461"/>
      <c r="M20" s="461"/>
      <c r="N20" s="462"/>
      <c r="O20" s="315"/>
      <c r="P20" s="316"/>
      <c r="Q20" s="316"/>
      <c r="R20" s="316"/>
      <c r="S20" s="317"/>
      <c r="T20" s="157" t="s">
        <v>171</v>
      </c>
      <c r="U20" s="158"/>
      <c r="V20" s="159"/>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7"/>
      <c r="AU20" s="107"/>
      <c r="AV20" s="107"/>
      <c r="AW20" s="107"/>
      <c r="AX20" s="108"/>
      <c r="AY20" s="106"/>
      <c r="AZ20" s="107"/>
      <c r="BA20" s="107"/>
      <c r="BB20" s="515"/>
      <c r="BC20" s="428"/>
      <c r="BD20" s="425"/>
      <c r="BE20" s="428"/>
      <c r="BF20" s="416"/>
      <c r="BG20" s="417"/>
      <c r="BH20" s="417"/>
      <c r="BI20" s="417"/>
      <c r="BJ20" s="418"/>
    </row>
    <row r="21" spans="2:62" ht="20.25" customHeight="1" x14ac:dyDescent="0.45">
      <c r="B21" s="552">
        <f>B19+1</f>
        <v>4</v>
      </c>
      <c r="C21" s="554"/>
      <c r="D21" s="555"/>
      <c r="E21" s="340"/>
      <c r="F21" s="556"/>
      <c r="G21" s="457"/>
      <c r="H21" s="459"/>
      <c r="I21" s="441"/>
      <c r="J21" s="491"/>
      <c r="K21" s="579"/>
      <c r="L21" s="458"/>
      <c r="M21" s="458"/>
      <c r="N21" s="459"/>
      <c r="O21" s="315"/>
      <c r="P21" s="316"/>
      <c r="Q21" s="316"/>
      <c r="R21" s="316"/>
      <c r="S21" s="317"/>
      <c r="T21" s="160" t="s">
        <v>170</v>
      </c>
      <c r="U21" s="161"/>
      <c r="V21" s="16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63"/>
      <c r="BB21" s="580"/>
      <c r="BC21" s="581"/>
      <c r="BD21" s="450"/>
      <c r="BE21" s="453"/>
      <c r="BF21" s="454"/>
      <c r="BG21" s="455"/>
      <c r="BH21" s="455"/>
      <c r="BI21" s="455"/>
      <c r="BJ21" s="456"/>
    </row>
    <row r="22" spans="2:62" ht="20.25" customHeight="1" x14ac:dyDescent="0.45">
      <c r="B22" s="553"/>
      <c r="C22" s="554"/>
      <c r="D22" s="555"/>
      <c r="E22" s="340"/>
      <c r="F22" s="556"/>
      <c r="G22" s="460"/>
      <c r="H22" s="462"/>
      <c r="I22" s="379"/>
      <c r="J22" s="492"/>
      <c r="K22" s="562"/>
      <c r="L22" s="461"/>
      <c r="M22" s="461"/>
      <c r="N22" s="462"/>
      <c r="O22" s="315"/>
      <c r="P22" s="316"/>
      <c r="Q22" s="316"/>
      <c r="R22" s="316"/>
      <c r="S22" s="317"/>
      <c r="T22" s="157" t="s">
        <v>171</v>
      </c>
      <c r="U22" s="158"/>
      <c r="V22" s="159"/>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7"/>
      <c r="AU22" s="107"/>
      <c r="AV22" s="107"/>
      <c r="AW22" s="107"/>
      <c r="AX22" s="108"/>
      <c r="AY22" s="106"/>
      <c r="AZ22" s="107"/>
      <c r="BA22" s="107"/>
      <c r="BB22" s="515"/>
      <c r="BC22" s="428"/>
      <c r="BD22" s="425"/>
      <c r="BE22" s="428"/>
      <c r="BF22" s="416"/>
      <c r="BG22" s="417"/>
      <c r="BH22" s="417"/>
      <c r="BI22" s="417"/>
      <c r="BJ22" s="418"/>
    </row>
    <row r="23" spans="2:62" ht="20.25" customHeight="1" x14ac:dyDescent="0.45">
      <c r="B23" s="552">
        <f>B21+1</f>
        <v>5</v>
      </c>
      <c r="C23" s="554"/>
      <c r="D23" s="555"/>
      <c r="E23" s="340"/>
      <c r="F23" s="556"/>
      <c r="G23" s="457"/>
      <c r="H23" s="459"/>
      <c r="I23" s="441"/>
      <c r="J23" s="491"/>
      <c r="K23" s="579"/>
      <c r="L23" s="458"/>
      <c r="M23" s="458"/>
      <c r="N23" s="459"/>
      <c r="O23" s="315"/>
      <c r="P23" s="316"/>
      <c r="Q23" s="316"/>
      <c r="R23" s="316"/>
      <c r="S23" s="317"/>
      <c r="T23" s="160" t="s">
        <v>170</v>
      </c>
      <c r="U23" s="161"/>
      <c r="V23" s="16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63"/>
      <c r="BB23" s="580"/>
      <c r="BC23" s="581"/>
      <c r="BD23" s="450"/>
      <c r="BE23" s="453"/>
      <c r="BF23" s="454"/>
      <c r="BG23" s="455"/>
      <c r="BH23" s="455"/>
      <c r="BI23" s="455"/>
      <c r="BJ23" s="456"/>
    </row>
    <row r="24" spans="2:62" ht="20.25" customHeight="1" x14ac:dyDescent="0.45">
      <c r="B24" s="553"/>
      <c r="C24" s="554"/>
      <c r="D24" s="555"/>
      <c r="E24" s="340"/>
      <c r="F24" s="556"/>
      <c r="G24" s="460"/>
      <c r="H24" s="462"/>
      <c r="I24" s="379"/>
      <c r="J24" s="492"/>
      <c r="K24" s="562"/>
      <c r="L24" s="461"/>
      <c r="M24" s="461"/>
      <c r="N24" s="462"/>
      <c r="O24" s="315"/>
      <c r="P24" s="316"/>
      <c r="Q24" s="316"/>
      <c r="R24" s="316"/>
      <c r="S24" s="317"/>
      <c r="T24" s="164" t="s">
        <v>171</v>
      </c>
      <c r="U24" s="165"/>
      <c r="V24" s="166"/>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7"/>
      <c r="AU24" s="107"/>
      <c r="AV24" s="107"/>
      <c r="AW24" s="107"/>
      <c r="AX24" s="108"/>
      <c r="AY24" s="106"/>
      <c r="AZ24" s="107"/>
      <c r="BA24" s="107"/>
      <c r="BB24" s="515"/>
      <c r="BC24" s="428"/>
      <c r="BD24" s="425"/>
      <c r="BE24" s="428"/>
      <c r="BF24" s="416"/>
      <c r="BG24" s="417"/>
      <c r="BH24" s="417"/>
      <c r="BI24" s="417"/>
      <c r="BJ24" s="418"/>
    </row>
    <row r="25" spans="2:62" ht="20.25" customHeight="1" x14ac:dyDescent="0.45">
      <c r="B25" s="552">
        <f>B23+1</f>
        <v>6</v>
      </c>
      <c r="C25" s="554"/>
      <c r="D25" s="555"/>
      <c r="E25" s="340"/>
      <c r="F25" s="556"/>
      <c r="G25" s="457"/>
      <c r="H25" s="459"/>
      <c r="I25" s="441"/>
      <c r="J25" s="491"/>
      <c r="K25" s="579"/>
      <c r="L25" s="458"/>
      <c r="M25" s="458"/>
      <c r="N25" s="459"/>
      <c r="O25" s="315"/>
      <c r="P25" s="316"/>
      <c r="Q25" s="316"/>
      <c r="R25" s="316"/>
      <c r="S25" s="317"/>
      <c r="T25" s="167" t="s">
        <v>170</v>
      </c>
      <c r="U25" s="6"/>
      <c r="V25" s="168"/>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63"/>
      <c r="BB25" s="580"/>
      <c r="BC25" s="581"/>
      <c r="BD25" s="450"/>
      <c r="BE25" s="453"/>
      <c r="BF25" s="454"/>
      <c r="BG25" s="455"/>
      <c r="BH25" s="455"/>
      <c r="BI25" s="455"/>
      <c r="BJ25" s="456"/>
    </row>
    <row r="26" spans="2:62" ht="20.25" customHeight="1" x14ac:dyDescent="0.45">
      <c r="B26" s="553"/>
      <c r="C26" s="554"/>
      <c r="D26" s="555"/>
      <c r="E26" s="340"/>
      <c r="F26" s="556"/>
      <c r="G26" s="460"/>
      <c r="H26" s="462"/>
      <c r="I26" s="379"/>
      <c r="J26" s="492"/>
      <c r="K26" s="562"/>
      <c r="L26" s="461"/>
      <c r="M26" s="461"/>
      <c r="N26" s="462"/>
      <c r="O26" s="315"/>
      <c r="P26" s="316"/>
      <c r="Q26" s="316"/>
      <c r="R26" s="316"/>
      <c r="S26" s="317"/>
      <c r="T26" s="157" t="s">
        <v>171</v>
      </c>
      <c r="U26" s="158"/>
      <c r="V26" s="159"/>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7"/>
      <c r="AU26" s="107"/>
      <c r="AV26" s="107"/>
      <c r="AW26" s="107"/>
      <c r="AX26" s="108"/>
      <c r="AY26" s="106"/>
      <c r="AZ26" s="107"/>
      <c r="BA26" s="107"/>
      <c r="BB26" s="515"/>
      <c r="BC26" s="428"/>
      <c r="BD26" s="425"/>
      <c r="BE26" s="428"/>
      <c r="BF26" s="416"/>
      <c r="BG26" s="417"/>
      <c r="BH26" s="417"/>
      <c r="BI26" s="417"/>
      <c r="BJ26" s="418"/>
    </row>
    <row r="27" spans="2:62" ht="20.25" customHeight="1" x14ac:dyDescent="0.45">
      <c r="B27" s="552">
        <f>B25+1</f>
        <v>7</v>
      </c>
      <c r="C27" s="554"/>
      <c r="D27" s="555"/>
      <c r="E27" s="340"/>
      <c r="F27" s="556"/>
      <c r="G27" s="457"/>
      <c r="H27" s="459"/>
      <c r="I27" s="441"/>
      <c r="J27" s="491"/>
      <c r="K27" s="579"/>
      <c r="L27" s="458"/>
      <c r="M27" s="458"/>
      <c r="N27" s="459"/>
      <c r="O27" s="315"/>
      <c r="P27" s="316"/>
      <c r="Q27" s="316"/>
      <c r="R27" s="316"/>
      <c r="S27" s="317"/>
      <c r="T27" s="160" t="s">
        <v>170</v>
      </c>
      <c r="U27" s="161"/>
      <c r="V27" s="162"/>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63"/>
      <c r="BB27" s="580"/>
      <c r="BC27" s="581"/>
      <c r="BD27" s="450"/>
      <c r="BE27" s="453"/>
      <c r="BF27" s="454"/>
      <c r="BG27" s="455"/>
      <c r="BH27" s="455"/>
      <c r="BI27" s="455"/>
      <c r="BJ27" s="456"/>
    </row>
    <row r="28" spans="2:62" ht="20.25" customHeight="1" x14ac:dyDescent="0.45">
      <c r="B28" s="553"/>
      <c r="C28" s="554"/>
      <c r="D28" s="555"/>
      <c r="E28" s="340"/>
      <c r="F28" s="556"/>
      <c r="G28" s="460"/>
      <c r="H28" s="462"/>
      <c r="I28" s="379"/>
      <c r="J28" s="492"/>
      <c r="K28" s="562"/>
      <c r="L28" s="461"/>
      <c r="M28" s="461"/>
      <c r="N28" s="462"/>
      <c r="O28" s="315"/>
      <c r="P28" s="316"/>
      <c r="Q28" s="316"/>
      <c r="R28" s="316"/>
      <c r="S28" s="317"/>
      <c r="T28" s="157" t="s">
        <v>171</v>
      </c>
      <c r="U28" s="158"/>
      <c r="V28" s="159"/>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7"/>
      <c r="AU28" s="107"/>
      <c r="AV28" s="107"/>
      <c r="AW28" s="107"/>
      <c r="AX28" s="108"/>
      <c r="AY28" s="106"/>
      <c r="AZ28" s="107"/>
      <c r="BA28" s="107"/>
      <c r="BB28" s="515"/>
      <c r="BC28" s="428"/>
      <c r="BD28" s="425"/>
      <c r="BE28" s="428"/>
      <c r="BF28" s="416"/>
      <c r="BG28" s="417"/>
      <c r="BH28" s="417"/>
      <c r="BI28" s="417"/>
      <c r="BJ28" s="418"/>
    </row>
    <row r="29" spans="2:62" ht="20.25" customHeight="1" x14ac:dyDescent="0.45">
      <c r="B29" s="552">
        <f>B27+1</f>
        <v>8</v>
      </c>
      <c r="C29" s="554"/>
      <c r="D29" s="555"/>
      <c r="E29" s="340"/>
      <c r="F29" s="556"/>
      <c r="G29" s="457"/>
      <c r="H29" s="459"/>
      <c r="I29" s="441"/>
      <c r="J29" s="491"/>
      <c r="K29" s="579"/>
      <c r="L29" s="458"/>
      <c r="M29" s="458"/>
      <c r="N29" s="459"/>
      <c r="O29" s="315"/>
      <c r="P29" s="316"/>
      <c r="Q29" s="316"/>
      <c r="R29" s="316"/>
      <c r="S29" s="317"/>
      <c r="T29" s="160" t="s">
        <v>170</v>
      </c>
      <c r="U29" s="161"/>
      <c r="V29" s="16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63"/>
      <c r="BB29" s="580"/>
      <c r="BC29" s="581"/>
      <c r="BD29" s="450"/>
      <c r="BE29" s="453"/>
      <c r="BF29" s="454"/>
      <c r="BG29" s="455"/>
      <c r="BH29" s="455"/>
      <c r="BI29" s="455"/>
      <c r="BJ29" s="456"/>
    </row>
    <row r="30" spans="2:62" ht="20.25" customHeight="1" x14ac:dyDescent="0.45">
      <c r="B30" s="553"/>
      <c r="C30" s="554"/>
      <c r="D30" s="555"/>
      <c r="E30" s="340"/>
      <c r="F30" s="556"/>
      <c r="G30" s="460"/>
      <c r="H30" s="462"/>
      <c r="I30" s="379"/>
      <c r="J30" s="492"/>
      <c r="K30" s="562"/>
      <c r="L30" s="461"/>
      <c r="M30" s="461"/>
      <c r="N30" s="462"/>
      <c r="O30" s="315"/>
      <c r="P30" s="316"/>
      <c r="Q30" s="316"/>
      <c r="R30" s="316"/>
      <c r="S30" s="317"/>
      <c r="T30" s="157" t="s">
        <v>171</v>
      </c>
      <c r="U30" s="158"/>
      <c r="V30" s="159"/>
      <c r="W30" s="106"/>
      <c r="X30" s="107"/>
      <c r="Y30" s="107"/>
      <c r="Z30" s="107"/>
      <c r="AA30" s="107"/>
      <c r="AB30" s="107"/>
      <c r="AC30" s="108"/>
      <c r="AD30" s="106"/>
      <c r="AE30" s="107"/>
      <c r="AF30" s="107"/>
      <c r="AG30" s="107"/>
      <c r="AH30" s="107"/>
      <c r="AI30" s="107"/>
      <c r="AJ30" s="108"/>
      <c r="AK30" s="106"/>
      <c r="AL30" s="107"/>
      <c r="AM30" s="107"/>
      <c r="AN30" s="107"/>
      <c r="AO30" s="107"/>
      <c r="AP30" s="107"/>
      <c r="AQ30" s="108"/>
      <c r="AR30" s="106"/>
      <c r="AS30" s="107"/>
      <c r="AT30" s="107"/>
      <c r="AU30" s="107"/>
      <c r="AV30" s="107"/>
      <c r="AW30" s="107"/>
      <c r="AX30" s="108"/>
      <c r="AY30" s="106"/>
      <c r="AZ30" s="107"/>
      <c r="BA30" s="107"/>
      <c r="BB30" s="515"/>
      <c r="BC30" s="428"/>
      <c r="BD30" s="425"/>
      <c r="BE30" s="428"/>
      <c r="BF30" s="416"/>
      <c r="BG30" s="417"/>
      <c r="BH30" s="417"/>
      <c r="BI30" s="417"/>
      <c r="BJ30" s="418"/>
    </row>
    <row r="31" spans="2:62" ht="20.25" customHeight="1" x14ac:dyDescent="0.45">
      <c r="B31" s="552">
        <f>B29+1</f>
        <v>9</v>
      </c>
      <c r="C31" s="554"/>
      <c r="D31" s="555"/>
      <c r="E31" s="340"/>
      <c r="F31" s="556"/>
      <c r="G31" s="457"/>
      <c r="H31" s="459"/>
      <c r="I31" s="441"/>
      <c r="J31" s="491"/>
      <c r="K31" s="579"/>
      <c r="L31" s="458"/>
      <c r="M31" s="458"/>
      <c r="N31" s="459"/>
      <c r="O31" s="315"/>
      <c r="P31" s="316"/>
      <c r="Q31" s="316"/>
      <c r="R31" s="316"/>
      <c r="S31" s="317"/>
      <c r="T31" s="160" t="s">
        <v>170</v>
      </c>
      <c r="U31" s="161"/>
      <c r="V31" s="16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63"/>
      <c r="BB31" s="580"/>
      <c r="BC31" s="581"/>
      <c r="BD31" s="450"/>
      <c r="BE31" s="453"/>
      <c r="BF31" s="454"/>
      <c r="BG31" s="455"/>
      <c r="BH31" s="455"/>
      <c r="BI31" s="455"/>
      <c r="BJ31" s="456"/>
    </row>
    <row r="32" spans="2:62" ht="20.25" customHeight="1" x14ac:dyDescent="0.45">
      <c r="B32" s="553"/>
      <c r="C32" s="554"/>
      <c r="D32" s="555"/>
      <c r="E32" s="340"/>
      <c r="F32" s="556"/>
      <c r="G32" s="460"/>
      <c r="H32" s="462"/>
      <c r="I32" s="379"/>
      <c r="J32" s="492"/>
      <c r="K32" s="562"/>
      <c r="L32" s="461"/>
      <c r="M32" s="461"/>
      <c r="N32" s="462"/>
      <c r="O32" s="315"/>
      <c r="P32" s="316"/>
      <c r="Q32" s="316"/>
      <c r="R32" s="316"/>
      <c r="S32" s="317"/>
      <c r="T32" s="164" t="s">
        <v>171</v>
      </c>
      <c r="U32" s="165"/>
      <c r="V32" s="166"/>
      <c r="W32" s="106"/>
      <c r="X32" s="107"/>
      <c r="Y32" s="107"/>
      <c r="Z32" s="107"/>
      <c r="AA32" s="107"/>
      <c r="AB32" s="107"/>
      <c r="AC32" s="108"/>
      <c r="AD32" s="106"/>
      <c r="AE32" s="107"/>
      <c r="AF32" s="107"/>
      <c r="AG32" s="107"/>
      <c r="AH32" s="107"/>
      <c r="AI32" s="107"/>
      <c r="AJ32" s="108"/>
      <c r="AK32" s="106"/>
      <c r="AL32" s="107"/>
      <c r="AM32" s="107"/>
      <c r="AN32" s="107"/>
      <c r="AO32" s="107"/>
      <c r="AP32" s="107"/>
      <c r="AQ32" s="108"/>
      <c r="AR32" s="106"/>
      <c r="AS32" s="107"/>
      <c r="AT32" s="107"/>
      <c r="AU32" s="107"/>
      <c r="AV32" s="107"/>
      <c r="AW32" s="107"/>
      <c r="AX32" s="108"/>
      <c r="AY32" s="106"/>
      <c r="AZ32" s="107"/>
      <c r="BA32" s="107"/>
      <c r="BB32" s="515"/>
      <c r="BC32" s="428"/>
      <c r="BD32" s="425"/>
      <c r="BE32" s="428"/>
      <c r="BF32" s="416"/>
      <c r="BG32" s="417"/>
      <c r="BH32" s="417"/>
      <c r="BI32" s="417"/>
      <c r="BJ32" s="418"/>
    </row>
    <row r="33" spans="2:62" ht="20.25" customHeight="1" x14ac:dyDescent="0.45">
      <c r="B33" s="552">
        <f>B31+1</f>
        <v>10</v>
      </c>
      <c r="C33" s="554"/>
      <c r="D33" s="555"/>
      <c r="E33" s="340"/>
      <c r="F33" s="556"/>
      <c r="G33" s="457"/>
      <c r="H33" s="459"/>
      <c r="I33" s="441"/>
      <c r="J33" s="491"/>
      <c r="K33" s="579"/>
      <c r="L33" s="458"/>
      <c r="M33" s="458"/>
      <c r="N33" s="459"/>
      <c r="O33" s="315"/>
      <c r="P33" s="316"/>
      <c r="Q33" s="316"/>
      <c r="R33" s="316"/>
      <c r="S33" s="317"/>
      <c r="T33" s="167" t="s">
        <v>170</v>
      </c>
      <c r="U33" s="6"/>
      <c r="V33" s="168"/>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63"/>
      <c r="BB33" s="580"/>
      <c r="BC33" s="581"/>
      <c r="BD33" s="450"/>
      <c r="BE33" s="453"/>
      <c r="BF33" s="454"/>
      <c r="BG33" s="455"/>
      <c r="BH33" s="455"/>
      <c r="BI33" s="455"/>
      <c r="BJ33" s="456"/>
    </row>
    <row r="34" spans="2:62" ht="20.25" customHeight="1" x14ac:dyDescent="0.45">
      <c r="B34" s="553"/>
      <c r="C34" s="554"/>
      <c r="D34" s="555"/>
      <c r="E34" s="340"/>
      <c r="F34" s="556"/>
      <c r="G34" s="460"/>
      <c r="H34" s="462"/>
      <c r="I34" s="379"/>
      <c r="J34" s="492"/>
      <c r="K34" s="562"/>
      <c r="L34" s="461"/>
      <c r="M34" s="461"/>
      <c r="N34" s="462"/>
      <c r="O34" s="315"/>
      <c r="P34" s="316"/>
      <c r="Q34" s="316"/>
      <c r="R34" s="316"/>
      <c r="S34" s="317"/>
      <c r="T34" s="164" t="s">
        <v>171</v>
      </c>
      <c r="U34" s="165"/>
      <c r="V34" s="166"/>
      <c r="W34" s="106"/>
      <c r="X34" s="107"/>
      <c r="Y34" s="107"/>
      <c r="Z34" s="107"/>
      <c r="AA34" s="107"/>
      <c r="AB34" s="107"/>
      <c r="AC34" s="108"/>
      <c r="AD34" s="106"/>
      <c r="AE34" s="107"/>
      <c r="AF34" s="107"/>
      <c r="AG34" s="107"/>
      <c r="AH34" s="107"/>
      <c r="AI34" s="107"/>
      <c r="AJ34" s="108"/>
      <c r="AK34" s="106"/>
      <c r="AL34" s="107"/>
      <c r="AM34" s="107"/>
      <c r="AN34" s="107"/>
      <c r="AO34" s="107"/>
      <c r="AP34" s="107"/>
      <c r="AQ34" s="108"/>
      <c r="AR34" s="106"/>
      <c r="AS34" s="107"/>
      <c r="AT34" s="107"/>
      <c r="AU34" s="107"/>
      <c r="AV34" s="107"/>
      <c r="AW34" s="107"/>
      <c r="AX34" s="108"/>
      <c r="AY34" s="106"/>
      <c r="AZ34" s="107"/>
      <c r="BA34" s="107"/>
      <c r="BB34" s="515"/>
      <c r="BC34" s="428"/>
      <c r="BD34" s="425"/>
      <c r="BE34" s="428"/>
      <c r="BF34" s="416"/>
      <c r="BG34" s="417"/>
      <c r="BH34" s="417"/>
      <c r="BI34" s="417"/>
      <c r="BJ34" s="418"/>
    </row>
    <row r="35" spans="2:62" ht="20.25" customHeight="1" x14ac:dyDescent="0.45">
      <c r="B35" s="552">
        <f>B33+1</f>
        <v>11</v>
      </c>
      <c r="C35" s="554"/>
      <c r="D35" s="555"/>
      <c r="E35" s="340"/>
      <c r="F35" s="556"/>
      <c r="G35" s="457"/>
      <c r="H35" s="459"/>
      <c r="I35" s="441"/>
      <c r="J35" s="491"/>
      <c r="K35" s="579"/>
      <c r="L35" s="458"/>
      <c r="M35" s="458"/>
      <c r="N35" s="459"/>
      <c r="O35" s="315"/>
      <c r="P35" s="316"/>
      <c r="Q35" s="316"/>
      <c r="R35" s="316"/>
      <c r="S35" s="317"/>
      <c r="T35" s="167" t="s">
        <v>170</v>
      </c>
      <c r="U35" s="6"/>
      <c r="V35" s="168"/>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63"/>
      <c r="BB35" s="580"/>
      <c r="BC35" s="581"/>
      <c r="BD35" s="450"/>
      <c r="BE35" s="453"/>
      <c r="BF35" s="454"/>
      <c r="BG35" s="455"/>
      <c r="BH35" s="455"/>
      <c r="BI35" s="455"/>
      <c r="BJ35" s="456"/>
    </row>
    <row r="36" spans="2:62" ht="20.25" customHeight="1" x14ac:dyDescent="0.45">
      <c r="B36" s="553"/>
      <c r="C36" s="554"/>
      <c r="D36" s="555"/>
      <c r="E36" s="340"/>
      <c r="F36" s="556"/>
      <c r="G36" s="460"/>
      <c r="H36" s="462"/>
      <c r="I36" s="379"/>
      <c r="J36" s="492"/>
      <c r="K36" s="562"/>
      <c r="L36" s="461"/>
      <c r="M36" s="461"/>
      <c r="N36" s="462"/>
      <c r="O36" s="315"/>
      <c r="P36" s="316"/>
      <c r="Q36" s="316"/>
      <c r="R36" s="316"/>
      <c r="S36" s="317"/>
      <c r="T36" s="164" t="s">
        <v>171</v>
      </c>
      <c r="U36" s="165"/>
      <c r="V36" s="166"/>
      <c r="W36" s="106"/>
      <c r="X36" s="107"/>
      <c r="Y36" s="107"/>
      <c r="Z36" s="107"/>
      <c r="AA36" s="107"/>
      <c r="AB36" s="107"/>
      <c r="AC36" s="108"/>
      <c r="AD36" s="106"/>
      <c r="AE36" s="107"/>
      <c r="AF36" s="107"/>
      <c r="AG36" s="107"/>
      <c r="AH36" s="107"/>
      <c r="AI36" s="107"/>
      <c r="AJ36" s="108"/>
      <c r="AK36" s="106"/>
      <c r="AL36" s="107"/>
      <c r="AM36" s="107"/>
      <c r="AN36" s="107"/>
      <c r="AO36" s="107"/>
      <c r="AP36" s="107"/>
      <c r="AQ36" s="108"/>
      <c r="AR36" s="106"/>
      <c r="AS36" s="107"/>
      <c r="AT36" s="107"/>
      <c r="AU36" s="107"/>
      <c r="AV36" s="107"/>
      <c r="AW36" s="107"/>
      <c r="AX36" s="108"/>
      <c r="AY36" s="106"/>
      <c r="AZ36" s="107"/>
      <c r="BA36" s="107"/>
      <c r="BB36" s="515"/>
      <c r="BC36" s="428"/>
      <c r="BD36" s="425"/>
      <c r="BE36" s="428"/>
      <c r="BF36" s="416"/>
      <c r="BG36" s="417"/>
      <c r="BH36" s="417"/>
      <c r="BI36" s="417"/>
      <c r="BJ36" s="418"/>
    </row>
    <row r="37" spans="2:62" ht="20.25" customHeight="1" x14ac:dyDescent="0.45">
      <c r="B37" s="552">
        <f>B35+1</f>
        <v>12</v>
      </c>
      <c r="C37" s="554"/>
      <c r="D37" s="555"/>
      <c r="E37" s="340"/>
      <c r="F37" s="556"/>
      <c r="G37" s="457"/>
      <c r="H37" s="459"/>
      <c r="I37" s="441"/>
      <c r="J37" s="491"/>
      <c r="K37" s="579"/>
      <c r="L37" s="458"/>
      <c r="M37" s="458"/>
      <c r="N37" s="459"/>
      <c r="O37" s="315"/>
      <c r="P37" s="316"/>
      <c r="Q37" s="316"/>
      <c r="R37" s="316"/>
      <c r="S37" s="317"/>
      <c r="T37" s="167" t="s">
        <v>170</v>
      </c>
      <c r="U37" s="6"/>
      <c r="V37" s="168"/>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63"/>
      <c r="BB37" s="580"/>
      <c r="BC37" s="581"/>
      <c r="BD37" s="450"/>
      <c r="BE37" s="453"/>
      <c r="BF37" s="454"/>
      <c r="BG37" s="455"/>
      <c r="BH37" s="455"/>
      <c r="BI37" s="455"/>
      <c r="BJ37" s="456"/>
    </row>
    <row r="38" spans="2:62" ht="20.25" customHeight="1" x14ac:dyDescent="0.45">
      <c r="B38" s="553"/>
      <c r="C38" s="554"/>
      <c r="D38" s="555"/>
      <c r="E38" s="340"/>
      <c r="F38" s="556"/>
      <c r="G38" s="460"/>
      <c r="H38" s="462"/>
      <c r="I38" s="379"/>
      <c r="J38" s="492"/>
      <c r="K38" s="562"/>
      <c r="L38" s="461"/>
      <c r="M38" s="461"/>
      <c r="N38" s="462"/>
      <c r="O38" s="315"/>
      <c r="P38" s="316"/>
      <c r="Q38" s="316"/>
      <c r="R38" s="316"/>
      <c r="S38" s="317"/>
      <c r="T38" s="164" t="s">
        <v>171</v>
      </c>
      <c r="U38" s="165"/>
      <c r="V38" s="166"/>
      <c r="W38" s="106"/>
      <c r="X38" s="107"/>
      <c r="Y38" s="107"/>
      <c r="Z38" s="107"/>
      <c r="AA38" s="107"/>
      <c r="AB38" s="107"/>
      <c r="AC38" s="108"/>
      <c r="AD38" s="106"/>
      <c r="AE38" s="107"/>
      <c r="AF38" s="107"/>
      <c r="AG38" s="107"/>
      <c r="AH38" s="107"/>
      <c r="AI38" s="107"/>
      <c r="AJ38" s="108"/>
      <c r="AK38" s="106"/>
      <c r="AL38" s="107"/>
      <c r="AM38" s="107"/>
      <c r="AN38" s="107"/>
      <c r="AO38" s="107"/>
      <c r="AP38" s="107"/>
      <c r="AQ38" s="108"/>
      <c r="AR38" s="106"/>
      <c r="AS38" s="107"/>
      <c r="AT38" s="107"/>
      <c r="AU38" s="107"/>
      <c r="AV38" s="107"/>
      <c r="AW38" s="107"/>
      <c r="AX38" s="108"/>
      <c r="AY38" s="106"/>
      <c r="AZ38" s="107"/>
      <c r="BA38" s="107"/>
      <c r="BB38" s="515"/>
      <c r="BC38" s="428"/>
      <c r="BD38" s="425"/>
      <c r="BE38" s="428"/>
      <c r="BF38" s="416"/>
      <c r="BG38" s="417"/>
      <c r="BH38" s="417"/>
      <c r="BI38" s="417"/>
      <c r="BJ38" s="418"/>
    </row>
    <row r="39" spans="2:62" ht="20.25" customHeight="1" x14ac:dyDescent="0.45">
      <c r="B39" s="552">
        <f>B37+1</f>
        <v>13</v>
      </c>
      <c r="C39" s="554"/>
      <c r="D39" s="555"/>
      <c r="E39" s="340"/>
      <c r="F39" s="556"/>
      <c r="G39" s="457"/>
      <c r="H39" s="459"/>
      <c r="I39" s="441"/>
      <c r="J39" s="491"/>
      <c r="K39" s="579"/>
      <c r="L39" s="458"/>
      <c r="M39" s="458"/>
      <c r="N39" s="459"/>
      <c r="O39" s="315"/>
      <c r="P39" s="316"/>
      <c r="Q39" s="316"/>
      <c r="R39" s="316"/>
      <c r="S39" s="317"/>
      <c r="T39" s="167" t="s">
        <v>170</v>
      </c>
      <c r="U39" s="6"/>
      <c r="V39" s="168"/>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63"/>
      <c r="BB39" s="580"/>
      <c r="BC39" s="581"/>
      <c r="BD39" s="450"/>
      <c r="BE39" s="453"/>
      <c r="BF39" s="454"/>
      <c r="BG39" s="455"/>
      <c r="BH39" s="455"/>
      <c r="BI39" s="455"/>
      <c r="BJ39" s="456"/>
    </row>
    <row r="40" spans="2:62" ht="20.25" customHeight="1" x14ac:dyDescent="0.45">
      <c r="B40" s="553"/>
      <c r="C40" s="554"/>
      <c r="D40" s="555"/>
      <c r="E40" s="340"/>
      <c r="F40" s="556"/>
      <c r="G40" s="460"/>
      <c r="H40" s="462"/>
      <c r="I40" s="379"/>
      <c r="J40" s="492"/>
      <c r="K40" s="562"/>
      <c r="L40" s="461"/>
      <c r="M40" s="461"/>
      <c r="N40" s="462"/>
      <c r="O40" s="315"/>
      <c r="P40" s="316"/>
      <c r="Q40" s="316"/>
      <c r="R40" s="316"/>
      <c r="S40" s="317"/>
      <c r="T40" s="164" t="s">
        <v>171</v>
      </c>
      <c r="U40" s="165"/>
      <c r="V40" s="166"/>
      <c r="W40" s="106"/>
      <c r="X40" s="107"/>
      <c r="Y40" s="107"/>
      <c r="Z40" s="107"/>
      <c r="AA40" s="107"/>
      <c r="AB40" s="107"/>
      <c r="AC40" s="108"/>
      <c r="AD40" s="106"/>
      <c r="AE40" s="107"/>
      <c r="AF40" s="107"/>
      <c r="AG40" s="107"/>
      <c r="AH40" s="107"/>
      <c r="AI40" s="107"/>
      <c r="AJ40" s="108"/>
      <c r="AK40" s="106"/>
      <c r="AL40" s="107"/>
      <c r="AM40" s="107"/>
      <c r="AN40" s="107"/>
      <c r="AO40" s="107"/>
      <c r="AP40" s="107"/>
      <c r="AQ40" s="108"/>
      <c r="AR40" s="106"/>
      <c r="AS40" s="107"/>
      <c r="AT40" s="107"/>
      <c r="AU40" s="107"/>
      <c r="AV40" s="107"/>
      <c r="AW40" s="107"/>
      <c r="AX40" s="108"/>
      <c r="AY40" s="106"/>
      <c r="AZ40" s="107"/>
      <c r="BA40" s="107"/>
      <c r="BB40" s="515"/>
      <c r="BC40" s="428"/>
      <c r="BD40" s="425"/>
      <c r="BE40" s="428"/>
      <c r="BF40" s="416"/>
      <c r="BG40" s="417"/>
      <c r="BH40" s="417"/>
      <c r="BI40" s="417"/>
      <c r="BJ40" s="418"/>
    </row>
    <row r="41" spans="2:62" ht="20.25" customHeight="1" x14ac:dyDescent="0.45">
      <c r="B41" s="552">
        <f>B39+1</f>
        <v>14</v>
      </c>
      <c r="C41" s="554"/>
      <c r="D41" s="555"/>
      <c r="E41" s="340"/>
      <c r="F41" s="556"/>
      <c r="G41" s="457"/>
      <c r="H41" s="459"/>
      <c r="I41" s="441"/>
      <c r="J41" s="491"/>
      <c r="K41" s="579"/>
      <c r="L41" s="458"/>
      <c r="M41" s="458"/>
      <c r="N41" s="459"/>
      <c r="O41" s="315"/>
      <c r="P41" s="316"/>
      <c r="Q41" s="316"/>
      <c r="R41" s="316"/>
      <c r="S41" s="317"/>
      <c r="T41" s="167" t="s">
        <v>170</v>
      </c>
      <c r="U41" s="6"/>
      <c r="V41" s="168"/>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63"/>
      <c r="BB41" s="580"/>
      <c r="BC41" s="581"/>
      <c r="BD41" s="450"/>
      <c r="BE41" s="453"/>
      <c r="BF41" s="454"/>
      <c r="BG41" s="455"/>
      <c r="BH41" s="455"/>
      <c r="BI41" s="455"/>
      <c r="BJ41" s="456"/>
    </row>
    <row r="42" spans="2:62" ht="20.25" customHeight="1" x14ac:dyDescent="0.45">
      <c r="B42" s="553"/>
      <c r="C42" s="554"/>
      <c r="D42" s="555"/>
      <c r="E42" s="340"/>
      <c r="F42" s="556"/>
      <c r="G42" s="460"/>
      <c r="H42" s="462"/>
      <c r="I42" s="379"/>
      <c r="J42" s="492"/>
      <c r="K42" s="562"/>
      <c r="L42" s="461"/>
      <c r="M42" s="461"/>
      <c r="N42" s="462"/>
      <c r="O42" s="315"/>
      <c r="P42" s="316"/>
      <c r="Q42" s="316"/>
      <c r="R42" s="316"/>
      <c r="S42" s="317"/>
      <c r="T42" s="164" t="s">
        <v>171</v>
      </c>
      <c r="U42" s="165"/>
      <c r="V42" s="166"/>
      <c r="W42" s="106"/>
      <c r="X42" s="107"/>
      <c r="Y42" s="107"/>
      <c r="Z42" s="107"/>
      <c r="AA42" s="107"/>
      <c r="AB42" s="107"/>
      <c r="AC42" s="108"/>
      <c r="AD42" s="106"/>
      <c r="AE42" s="107"/>
      <c r="AF42" s="107"/>
      <c r="AG42" s="107"/>
      <c r="AH42" s="107"/>
      <c r="AI42" s="107"/>
      <c r="AJ42" s="108"/>
      <c r="AK42" s="106"/>
      <c r="AL42" s="107"/>
      <c r="AM42" s="107"/>
      <c r="AN42" s="107"/>
      <c r="AO42" s="107"/>
      <c r="AP42" s="107"/>
      <c r="AQ42" s="108"/>
      <c r="AR42" s="106"/>
      <c r="AS42" s="107"/>
      <c r="AT42" s="107"/>
      <c r="AU42" s="107"/>
      <c r="AV42" s="107"/>
      <c r="AW42" s="107"/>
      <c r="AX42" s="108"/>
      <c r="AY42" s="106"/>
      <c r="AZ42" s="107"/>
      <c r="BA42" s="107"/>
      <c r="BB42" s="515"/>
      <c r="BC42" s="428"/>
      <c r="BD42" s="425"/>
      <c r="BE42" s="428"/>
      <c r="BF42" s="416"/>
      <c r="BG42" s="417"/>
      <c r="BH42" s="417"/>
      <c r="BI42" s="417"/>
      <c r="BJ42" s="418"/>
    </row>
    <row r="43" spans="2:62" ht="20.25" customHeight="1" x14ac:dyDescent="0.45">
      <c r="B43" s="552">
        <f>B41+1</f>
        <v>15</v>
      </c>
      <c r="C43" s="554"/>
      <c r="D43" s="555"/>
      <c r="E43" s="340"/>
      <c r="F43" s="556"/>
      <c r="G43" s="457"/>
      <c r="H43" s="459"/>
      <c r="I43" s="441"/>
      <c r="J43" s="491"/>
      <c r="K43" s="579"/>
      <c r="L43" s="458"/>
      <c r="M43" s="458"/>
      <c r="N43" s="459"/>
      <c r="O43" s="315"/>
      <c r="P43" s="316"/>
      <c r="Q43" s="316"/>
      <c r="R43" s="316"/>
      <c r="S43" s="317"/>
      <c r="T43" s="167" t="s">
        <v>170</v>
      </c>
      <c r="U43" s="6"/>
      <c r="V43" s="168"/>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63"/>
      <c r="BB43" s="580"/>
      <c r="BC43" s="581"/>
      <c r="BD43" s="450"/>
      <c r="BE43" s="453"/>
      <c r="BF43" s="454"/>
      <c r="BG43" s="455"/>
      <c r="BH43" s="455"/>
      <c r="BI43" s="455"/>
      <c r="BJ43" s="456"/>
    </row>
    <row r="44" spans="2:62" ht="20.25" customHeight="1" x14ac:dyDescent="0.45">
      <c r="B44" s="553"/>
      <c r="C44" s="554"/>
      <c r="D44" s="555"/>
      <c r="E44" s="340"/>
      <c r="F44" s="556"/>
      <c r="G44" s="460"/>
      <c r="H44" s="462"/>
      <c r="I44" s="379"/>
      <c r="J44" s="492"/>
      <c r="K44" s="562"/>
      <c r="L44" s="461"/>
      <c r="M44" s="461"/>
      <c r="N44" s="462"/>
      <c r="O44" s="315"/>
      <c r="P44" s="316"/>
      <c r="Q44" s="316"/>
      <c r="R44" s="316"/>
      <c r="S44" s="317"/>
      <c r="T44" s="164" t="s">
        <v>171</v>
      </c>
      <c r="U44" s="165"/>
      <c r="V44" s="166"/>
      <c r="W44" s="106"/>
      <c r="X44" s="107"/>
      <c r="Y44" s="107"/>
      <c r="Z44" s="107"/>
      <c r="AA44" s="107"/>
      <c r="AB44" s="107"/>
      <c r="AC44" s="108"/>
      <c r="AD44" s="106"/>
      <c r="AE44" s="107"/>
      <c r="AF44" s="107"/>
      <c r="AG44" s="107"/>
      <c r="AH44" s="107"/>
      <c r="AI44" s="107"/>
      <c r="AJ44" s="108"/>
      <c r="AK44" s="106"/>
      <c r="AL44" s="107"/>
      <c r="AM44" s="107"/>
      <c r="AN44" s="107"/>
      <c r="AO44" s="107"/>
      <c r="AP44" s="107"/>
      <c r="AQ44" s="108"/>
      <c r="AR44" s="106"/>
      <c r="AS44" s="107"/>
      <c r="AT44" s="107"/>
      <c r="AU44" s="107"/>
      <c r="AV44" s="107"/>
      <c r="AW44" s="107"/>
      <c r="AX44" s="108"/>
      <c r="AY44" s="106"/>
      <c r="AZ44" s="107"/>
      <c r="BA44" s="107"/>
      <c r="BB44" s="515"/>
      <c r="BC44" s="428"/>
      <c r="BD44" s="425"/>
      <c r="BE44" s="428"/>
      <c r="BF44" s="416"/>
      <c r="BG44" s="417"/>
      <c r="BH44" s="417"/>
      <c r="BI44" s="417"/>
      <c r="BJ44" s="418"/>
    </row>
    <row r="45" spans="2:62" ht="20.25" customHeight="1" x14ac:dyDescent="0.45">
      <c r="B45" s="552">
        <f>B43+1</f>
        <v>16</v>
      </c>
      <c r="C45" s="554"/>
      <c r="D45" s="555"/>
      <c r="E45" s="340"/>
      <c r="F45" s="556"/>
      <c r="G45" s="457"/>
      <c r="H45" s="459"/>
      <c r="I45" s="441"/>
      <c r="J45" s="491"/>
      <c r="K45" s="579"/>
      <c r="L45" s="458"/>
      <c r="M45" s="458"/>
      <c r="N45" s="459"/>
      <c r="O45" s="315"/>
      <c r="P45" s="316"/>
      <c r="Q45" s="316"/>
      <c r="R45" s="316"/>
      <c r="S45" s="317"/>
      <c r="T45" s="167" t="s">
        <v>170</v>
      </c>
      <c r="U45" s="6"/>
      <c r="V45" s="168"/>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63"/>
      <c r="BB45" s="580"/>
      <c r="BC45" s="581"/>
      <c r="BD45" s="450"/>
      <c r="BE45" s="453"/>
      <c r="BF45" s="454"/>
      <c r="BG45" s="455"/>
      <c r="BH45" s="455"/>
      <c r="BI45" s="455"/>
      <c r="BJ45" s="456"/>
    </row>
    <row r="46" spans="2:62" ht="20.25" customHeight="1" x14ac:dyDescent="0.45">
      <c r="B46" s="553"/>
      <c r="C46" s="554"/>
      <c r="D46" s="555"/>
      <c r="E46" s="340"/>
      <c r="F46" s="556"/>
      <c r="G46" s="460"/>
      <c r="H46" s="462"/>
      <c r="I46" s="379"/>
      <c r="J46" s="492"/>
      <c r="K46" s="562"/>
      <c r="L46" s="461"/>
      <c r="M46" s="461"/>
      <c r="N46" s="462"/>
      <c r="O46" s="315"/>
      <c r="P46" s="316"/>
      <c r="Q46" s="316"/>
      <c r="R46" s="316"/>
      <c r="S46" s="317"/>
      <c r="T46" s="164" t="s">
        <v>171</v>
      </c>
      <c r="U46" s="165"/>
      <c r="V46" s="166"/>
      <c r="W46" s="106"/>
      <c r="X46" s="107"/>
      <c r="Y46" s="107"/>
      <c r="Z46" s="107"/>
      <c r="AA46" s="107"/>
      <c r="AB46" s="107"/>
      <c r="AC46" s="108"/>
      <c r="AD46" s="106"/>
      <c r="AE46" s="107"/>
      <c r="AF46" s="107"/>
      <c r="AG46" s="107"/>
      <c r="AH46" s="107"/>
      <c r="AI46" s="107"/>
      <c r="AJ46" s="108"/>
      <c r="AK46" s="106"/>
      <c r="AL46" s="107"/>
      <c r="AM46" s="107"/>
      <c r="AN46" s="107"/>
      <c r="AO46" s="107"/>
      <c r="AP46" s="107"/>
      <c r="AQ46" s="108"/>
      <c r="AR46" s="106"/>
      <c r="AS46" s="107"/>
      <c r="AT46" s="107"/>
      <c r="AU46" s="107"/>
      <c r="AV46" s="107"/>
      <c r="AW46" s="107"/>
      <c r="AX46" s="108"/>
      <c r="AY46" s="106"/>
      <c r="AZ46" s="107"/>
      <c r="BA46" s="107"/>
      <c r="BB46" s="515"/>
      <c r="BC46" s="428"/>
      <c r="BD46" s="425"/>
      <c r="BE46" s="428"/>
      <c r="BF46" s="416"/>
      <c r="BG46" s="417"/>
      <c r="BH46" s="417"/>
      <c r="BI46" s="417"/>
      <c r="BJ46" s="418"/>
    </row>
    <row r="47" spans="2:62" ht="20.25" customHeight="1" x14ac:dyDescent="0.45">
      <c r="B47" s="552">
        <f>B45+1</f>
        <v>17</v>
      </c>
      <c r="C47" s="554"/>
      <c r="D47" s="555"/>
      <c r="E47" s="340"/>
      <c r="F47" s="556"/>
      <c r="G47" s="457"/>
      <c r="H47" s="459"/>
      <c r="I47" s="441"/>
      <c r="J47" s="491"/>
      <c r="K47" s="579"/>
      <c r="L47" s="458"/>
      <c r="M47" s="458"/>
      <c r="N47" s="459"/>
      <c r="O47" s="315"/>
      <c r="P47" s="316"/>
      <c r="Q47" s="316"/>
      <c r="R47" s="316"/>
      <c r="S47" s="317"/>
      <c r="T47" s="167" t="s">
        <v>170</v>
      </c>
      <c r="U47" s="6"/>
      <c r="V47" s="168"/>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63"/>
      <c r="BB47" s="580"/>
      <c r="BC47" s="581"/>
      <c r="BD47" s="450"/>
      <c r="BE47" s="453"/>
      <c r="BF47" s="454"/>
      <c r="BG47" s="455"/>
      <c r="BH47" s="455"/>
      <c r="BI47" s="455"/>
      <c r="BJ47" s="456"/>
    </row>
    <row r="48" spans="2:62" ht="20.25" customHeight="1" x14ac:dyDescent="0.45">
      <c r="B48" s="553"/>
      <c r="C48" s="554"/>
      <c r="D48" s="555"/>
      <c r="E48" s="340"/>
      <c r="F48" s="556"/>
      <c r="G48" s="460"/>
      <c r="H48" s="462"/>
      <c r="I48" s="379"/>
      <c r="J48" s="492"/>
      <c r="K48" s="562"/>
      <c r="L48" s="461"/>
      <c r="M48" s="461"/>
      <c r="N48" s="462"/>
      <c r="O48" s="315"/>
      <c r="P48" s="316"/>
      <c r="Q48" s="316"/>
      <c r="R48" s="316"/>
      <c r="S48" s="317"/>
      <c r="T48" s="164" t="s">
        <v>171</v>
      </c>
      <c r="U48" s="165"/>
      <c r="V48" s="166"/>
      <c r="W48" s="106"/>
      <c r="X48" s="107"/>
      <c r="Y48" s="107"/>
      <c r="Z48" s="107"/>
      <c r="AA48" s="107"/>
      <c r="AB48" s="107"/>
      <c r="AC48" s="108"/>
      <c r="AD48" s="106"/>
      <c r="AE48" s="107"/>
      <c r="AF48" s="107"/>
      <c r="AG48" s="107"/>
      <c r="AH48" s="107"/>
      <c r="AI48" s="107"/>
      <c r="AJ48" s="108"/>
      <c r="AK48" s="106"/>
      <c r="AL48" s="107"/>
      <c r="AM48" s="107"/>
      <c r="AN48" s="107"/>
      <c r="AO48" s="107"/>
      <c r="AP48" s="107"/>
      <c r="AQ48" s="108"/>
      <c r="AR48" s="106"/>
      <c r="AS48" s="107"/>
      <c r="AT48" s="107"/>
      <c r="AU48" s="107"/>
      <c r="AV48" s="107"/>
      <c r="AW48" s="107"/>
      <c r="AX48" s="108"/>
      <c r="AY48" s="106"/>
      <c r="AZ48" s="107"/>
      <c r="BA48" s="107"/>
      <c r="BB48" s="515"/>
      <c r="BC48" s="428"/>
      <c r="BD48" s="425"/>
      <c r="BE48" s="428"/>
      <c r="BF48" s="416"/>
      <c r="BG48" s="417"/>
      <c r="BH48" s="417"/>
      <c r="BI48" s="417"/>
      <c r="BJ48" s="418"/>
    </row>
    <row r="49" spans="2:62" ht="20.25" customHeight="1" x14ac:dyDescent="0.45">
      <c r="B49" s="552">
        <f>B47+1</f>
        <v>18</v>
      </c>
      <c r="C49" s="554"/>
      <c r="D49" s="555"/>
      <c r="E49" s="340"/>
      <c r="F49" s="556"/>
      <c r="G49" s="457"/>
      <c r="H49" s="459"/>
      <c r="I49" s="441"/>
      <c r="J49" s="491"/>
      <c r="K49" s="579"/>
      <c r="L49" s="458"/>
      <c r="M49" s="458"/>
      <c r="N49" s="459"/>
      <c r="O49" s="315"/>
      <c r="P49" s="316"/>
      <c r="Q49" s="316"/>
      <c r="R49" s="316"/>
      <c r="S49" s="317"/>
      <c r="T49" s="167" t="s">
        <v>170</v>
      </c>
      <c r="U49" s="6"/>
      <c r="V49" s="168"/>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63"/>
      <c r="BB49" s="580"/>
      <c r="BC49" s="581"/>
      <c r="BD49" s="450"/>
      <c r="BE49" s="453"/>
      <c r="BF49" s="454"/>
      <c r="BG49" s="455"/>
      <c r="BH49" s="455"/>
      <c r="BI49" s="455"/>
      <c r="BJ49" s="456"/>
    </row>
    <row r="50" spans="2:62" ht="20.25" customHeight="1" x14ac:dyDescent="0.45">
      <c r="B50" s="553"/>
      <c r="C50" s="554"/>
      <c r="D50" s="555"/>
      <c r="E50" s="340"/>
      <c r="F50" s="556"/>
      <c r="G50" s="460"/>
      <c r="H50" s="462"/>
      <c r="I50" s="379"/>
      <c r="J50" s="492"/>
      <c r="K50" s="562"/>
      <c r="L50" s="461"/>
      <c r="M50" s="461"/>
      <c r="N50" s="462"/>
      <c r="O50" s="315"/>
      <c r="P50" s="316"/>
      <c r="Q50" s="316"/>
      <c r="R50" s="316"/>
      <c r="S50" s="317"/>
      <c r="T50" s="164" t="s">
        <v>171</v>
      </c>
      <c r="U50" s="165"/>
      <c r="V50" s="166"/>
      <c r="W50" s="106"/>
      <c r="X50" s="107"/>
      <c r="Y50" s="107"/>
      <c r="Z50" s="107"/>
      <c r="AA50" s="107"/>
      <c r="AB50" s="107"/>
      <c r="AC50" s="108"/>
      <c r="AD50" s="106"/>
      <c r="AE50" s="107"/>
      <c r="AF50" s="107"/>
      <c r="AG50" s="107"/>
      <c r="AH50" s="107"/>
      <c r="AI50" s="107"/>
      <c r="AJ50" s="108"/>
      <c r="AK50" s="106"/>
      <c r="AL50" s="107"/>
      <c r="AM50" s="107"/>
      <c r="AN50" s="107"/>
      <c r="AO50" s="107"/>
      <c r="AP50" s="107"/>
      <c r="AQ50" s="108"/>
      <c r="AR50" s="106"/>
      <c r="AS50" s="107"/>
      <c r="AT50" s="107"/>
      <c r="AU50" s="107"/>
      <c r="AV50" s="107"/>
      <c r="AW50" s="107"/>
      <c r="AX50" s="108"/>
      <c r="AY50" s="106"/>
      <c r="AZ50" s="107"/>
      <c r="BA50" s="107"/>
      <c r="BB50" s="515"/>
      <c r="BC50" s="428"/>
      <c r="BD50" s="425"/>
      <c r="BE50" s="428"/>
      <c r="BF50" s="416"/>
      <c r="BG50" s="417"/>
      <c r="BH50" s="417"/>
      <c r="BI50" s="417"/>
      <c r="BJ50" s="418"/>
    </row>
    <row r="51" spans="2:62" ht="20.25" customHeight="1" x14ac:dyDescent="0.45">
      <c r="B51" s="552">
        <f>B49+1</f>
        <v>19</v>
      </c>
      <c r="C51" s="554"/>
      <c r="D51" s="555"/>
      <c r="E51" s="340"/>
      <c r="F51" s="556"/>
      <c r="G51" s="457"/>
      <c r="H51" s="459"/>
      <c r="I51" s="441"/>
      <c r="J51" s="491"/>
      <c r="K51" s="579"/>
      <c r="L51" s="458"/>
      <c r="M51" s="458"/>
      <c r="N51" s="459"/>
      <c r="O51" s="315"/>
      <c r="P51" s="316"/>
      <c r="Q51" s="316"/>
      <c r="R51" s="316"/>
      <c r="S51" s="317"/>
      <c r="T51" s="160" t="s">
        <v>170</v>
      </c>
      <c r="U51" s="161"/>
      <c r="V51" s="162"/>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63"/>
      <c r="BB51" s="580"/>
      <c r="BC51" s="581"/>
      <c r="BD51" s="450"/>
      <c r="BE51" s="453"/>
      <c r="BF51" s="454"/>
      <c r="BG51" s="455"/>
      <c r="BH51" s="455"/>
      <c r="BI51" s="455"/>
      <c r="BJ51" s="456"/>
    </row>
    <row r="52" spans="2:62" ht="20.25" customHeight="1" x14ac:dyDescent="0.45">
      <c r="B52" s="553"/>
      <c r="C52" s="554"/>
      <c r="D52" s="555"/>
      <c r="E52" s="340"/>
      <c r="F52" s="556"/>
      <c r="G52" s="460"/>
      <c r="H52" s="462"/>
      <c r="I52" s="379"/>
      <c r="J52" s="492"/>
      <c r="K52" s="562"/>
      <c r="L52" s="461"/>
      <c r="M52" s="461"/>
      <c r="N52" s="462"/>
      <c r="O52" s="315"/>
      <c r="P52" s="316"/>
      <c r="Q52" s="316"/>
      <c r="R52" s="316"/>
      <c r="S52" s="317"/>
      <c r="T52" s="164" t="s">
        <v>171</v>
      </c>
      <c r="U52" s="158"/>
      <c r="V52" s="159"/>
      <c r="W52" s="106"/>
      <c r="X52" s="107"/>
      <c r="Y52" s="107"/>
      <c r="Z52" s="107"/>
      <c r="AA52" s="107"/>
      <c r="AB52" s="107"/>
      <c r="AC52" s="108"/>
      <c r="AD52" s="106"/>
      <c r="AE52" s="107"/>
      <c r="AF52" s="107"/>
      <c r="AG52" s="107"/>
      <c r="AH52" s="107"/>
      <c r="AI52" s="107"/>
      <c r="AJ52" s="108"/>
      <c r="AK52" s="106"/>
      <c r="AL52" s="107"/>
      <c r="AM52" s="107"/>
      <c r="AN52" s="107"/>
      <c r="AO52" s="107"/>
      <c r="AP52" s="107"/>
      <c r="AQ52" s="108"/>
      <c r="AR52" s="106"/>
      <c r="AS52" s="107"/>
      <c r="AT52" s="107"/>
      <c r="AU52" s="107"/>
      <c r="AV52" s="107"/>
      <c r="AW52" s="107"/>
      <c r="AX52" s="108"/>
      <c r="AY52" s="106"/>
      <c r="AZ52" s="107"/>
      <c r="BA52" s="107"/>
      <c r="BB52" s="515"/>
      <c r="BC52" s="428"/>
      <c r="BD52" s="425"/>
      <c r="BE52" s="428"/>
      <c r="BF52" s="416"/>
      <c r="BG52" s="417"/>
      <c r="BH52" s="417"/>
      <c r="BI52" s="417"/>
      <c r="BJ52" s="418"/>
    </row>
    <row r="53" spans="2:62" ht="20.25" customHeight="1" x14ac:dyDescent="0.45">
      <c r="B53" s="552">
        <f>B51+1</f>
        <v>20</v>
      </c>
      <c r="C53" s="554"/>
      <c r="D53" s="555"/>
      <c r="E53" s="340"/>
      <c r="F53" s="556"/>
      <c r="G53" s="457"/>
      <c r="H53" s="459"/>
      <c r="I53" s="441"/>
      <c r="J53" s="491"/>
      <c r="K53" s="579"/>
      <c r="L53" s="458"/>
      <c r="M53" s="458"/>
      <c r="N53" s="459"/>
      <c r="O53" s="315"/>
      <c r="P53" s="316"/>
      <c r="Q53" s="316"/>
      <c r="R53" s="316"/>
      <c r="S53" s="317"/>
      <c r="T53" s="160" t="s">
        <v>170</v>
      </c>
      <c r="U53" s="161"/>
      <c r="V53" s="16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63"/>
      <c r="BB53" s="580"/>
      <c r="BC53" s="581"/>
      <c r="BD53" s="450"/>
      <c r="BE53" s="453"/>
      <c r="BF53" s="454"/>
      <c r="BG53" s="455"/>
      <c r="BH53" s="455"/>
      <c r="BI53" s="455"/>
      <c r="BJ53" s="456"/>
    </row>
    <row r="54" spans="2:62" ht="20.25" customHeight="1" x14ac:dyDescent="0.45">
      <c r="B54" s="553"/>
      <c r="C54" s="554"/>
      <c r="D54" s="555"/>
      <c r="E54" s="340"/>
      <c r="F54" s="556"/>
      <c r="G54" s="460"/>
      <c r="H54" s="462"/>
      <c r="I54" s="379"/>
      <c r="J54" s="492"/>
      <c r="K54" s="562"/>
      <c r="L54" s="461"/>
      <c r="M54" s="461"/>
      <c r="N54" s="462"/>
      <c r="O54" s="315"/>
      <c r="P54" s="316"/>
      <c r="Q54" s="316"/>
      <c r="R54" s="316"/>
      <c r="S54" s="317"/>
      <c r="T54" s="164" t="s">
        <v>171</v>
      </c>
      <c r="U54" s="165"/>
      <c r="V54" s="166"/>
      <c r="W54" s="106"/>
      <c r="X54" s="107"/>
      <c r="Y54" s="107"/>
      <c r="Z54" s="107"/>
      <c r="AA54" s="107"/>
      <c r="AB54" s="107"/>
      <c r="AC54" s="108"/>
      <c r="AD54" s="106"/>
      <c r="AE54" s="107"/>
      <c r="AF54" s="107"/>
      <c r="AG54" s="107"/>
      <c r="AH54" s="107"/>
      <c r="AI54" s="107"/>
      <c r="AJ54" s="108"/>
      <c r="AK54" s="106"/>
      <c r="AL54" s="107"/>
      <c r="AM54" s="107"/>
      <c r="AN54" s="107"/>
      <c r="AO54" s="107"/>
      <c r="AP54" s="107"/>
      <c r="AQ54" s="108"/>
      <c r="AR54" s="106"/>
      <c r="AS54" s="107"/>
      <c r="AT54" s="107"/>
      <c r="AU54" s="107"/>
      <c r="AV54" s="107"/>
      <c r="AW54" s="107"/>
      <c r="AX54" s="108"/>
      <c r="AY54" s="106"/>
      <c r="AZ54" s="107"/>
      <c r="BA54" s="107"/>
      <c r="BB54" s="515"/>
      <c r="BC54" s="428"/>
      <c r="BD54" s="425"/>
      <c r="BE54" s="428"/>
      <c r="BF54" s="416"/>
      <c r="BG54" s="417"/>
      <c r="BH54" s="417"/>
      <c r="BI54" s="417"/>
      <c r="BJ54" s="418"/>
    </row>
    <row r="55" spans="2:62" ht="20.25" customHeight="1" x14ac:dyDescent="0.45">
      <c r="B55" s="552">
        <f>B53+1</f>
        <v>21</v>
      </c>
      <c r="C55" s="554"/>
      <c r="D55" s="555"/>
      <c r="E55" s="340"/>
      <c r="F55" s="556"/>
      <c r="G55" s="457"/>
      <c r="H55" s="459"/>
      <c r="I55" s="441"/>
      <c r="J55" s="491"/>
      <c r="K55" s="579"/>
      <c r="L55" s="458"/>
      <c r="M55" s="458"/>
      <c r="N55" s="459"/>
      <c r="O55" s="315"/>
      <c r="P55" s="316"/>
      <c r="Q55" s="316"/>
      <c r="R55" s="316"/>
      <c r="S55" s="317"/>
      <c r="T55" s="167" t="s">
        <v>170</v>
      </c>
      <c r="U55" s="6"/>
      <c r="V55" s="168"/>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63"/>
      <c r="BB55" s="580"/>
      <c r="BC55" s="581"/>
      <c r="BD55" s="450"/>
      <c r="BE55" s="453"/>
      <c r="BF55" s="454"/>
      <c r="BG55" s="455"/>
      <c r="BH55" s="455"/>
      <c r="BI55" s="455"/>
      <c r="BJ55" s="456"/>
    </row>
    <row r="56" spans="2:62" ht="20.25" customHeight="1" x14ac:dyDescent="0.45">
      <c r="B56" s="553"/>
      <c r="C56" s="554"/>
      <c r="D56" s="555"/>
      <c r="E56" s="340"/>
      <c r="F56" s="556"/>
      <c r="G56" s="460"/>
      <c r="H56" s="462"/>
      <c r="I56" s="379"/>
      <c r="J56" s="492"/>
      <c r="K56" s="562"/>
      <c r="L56" s="461"/>
      <c r="M56" s="461"/>
      <c r="N56" s="462"/>
      <c r="O56" s="315"/>
      <c r="P56" s="316"/>
      <c r="Q56" s="316"/>
      <c r="R56" s="316"/>
      <c r="S56" s="317"/>
      <c r="T56" s="164" t="s">
        <v>171</v>
      </c>
      <c r="U56" s="165"/>
      <c r="V56" s="166"/>
      <c r="W56" s="106"/>
      <c r="X56" s="107"/>
      <c r="Y56" s="107"/>
      <c r="Z56" s="107"/>
      <c r="AA56" s="107"/>
      <c r="AB56" s="107"/>
      <c r="AC56" s="108"/>
      <c r="AD56" s="106"/>
      <c r="AE56" s="107"/>
      <c r="AF56" s="107"/>
      <c r="AG56" s="107"/>
      <c r="AH56" s="107"/>
      <c r="AI56" s="107"/>
      <c r="AJ56" s="108"/>
      <c r="AK56" s="106"/>
      <c r="AL56" s="107"/>
      <c r="AM56" s="107"/>
      <c r="AN56" s="107"/>
      <c r="AO56" s="107"/>
      <c r="AP56" s="107"/>
      <c r="AQ56" s="108"/>
      <c r="AR56" s="106"/>
      <c r="AS56" s="107"/>
      <c r="AT56" s="107"/>
      <c r="AU56" s="107"/>
      <c r="AV56" s="107"/>
      <c r="AW56" s="107"/>
      <c r="AX56" s="108"/>
      <c r="AY56" s="106"/>
      <c r="AZ56" s="107"/>
      <c r="BA56" s="107"/>
      <c r="BB56" s="515"/>
      <c r="BC56" s="428"/>
      <c r="BD56" s="425"/>
      <c r="BE56" s="428"/>
      <c r="BF56" s="416"/>
      <c r="BG56" s="417"/>
      <c r="BH56" s="417"/>
      <c r="BI56" s="417"/>
      <c r="BJ56" s="418"/>
    </row>
    <row r="57" spans="2:62" ht="20.25" customHeight="1" x14ac:dyDescent="0.45">
      <c r="B57" s="552">
        <f>B55+1</f>
        <v>22</v>
      </c>
      <c r="C57" s="554"/>
      <c r="D57" s="555"/>
      <c r="E57" s="340"/>
      <c r="F57" s="556"/>
      <c r="G57" s="457"/>
      <c r="H57" s="459"/>
      <c r="I57" s="441"/>
      <c r="J57" s="491"/>
      <c r="K57" s="579"/>
      <c r="L57" s="458"/>
      <c r="M57" s="458"/>
      <c r="N57" s="459"/>
      <c r="O57" s="315"/>
      <c r="P57" s="316"/>
      <c r="Q57" s="316"/>
      <c r="R57" s="316"/>
      <c r="S57" s="317"/>
      <c r="T57" s="167" t="s">
        <v>170</v>
      </c>
      <c r="U57" s="6"/>
      <c r="V57" s="168"/>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63"/>
      <c r="BB57" s="580"/>
      <c r="BC57" s="581"/>
      <c r="BD57" s="450"/>
      <c r="BE57" s="453"/>
      <c r="BF57" s="454"/>
      <c r="BG57" s="455"/>
      <c r="BH57" s="455"/>
      <c r="BI57" s="455"/>
      <c r="BJ57" s="456"/>
    </row>
    <row r="58" spans="2:62" ht="20.25" customHeight="1" x14ac:dyDescent="0.45">
      <c r="B58" s="553"/>
      <c r="C58" s="554"/>
      <c r="D58" s="555"/>
      <c r="E58" s="340"/>
      <c r="F58" s="556"/>
      <c r="G58" s="460"/>
      <c r="H58" s="462"/>
      <c r="I58" s="379"/>
      <c r="J58" s="492"/>
      <c r="K58" s="562"/>
      <c r="L58" s="461"/>
      <c r="M58" s="461"/>
      <c r="N58" s="462"/>
      <c r="O58" s="315"/>
      <c r="P58" s="316"/>
      <c r="Q58" s="316"/>
      <c r="R58" s="316"/>
      <c r="S58" s="317"/>
      <c r="T58" s="164" t="s">
        <v>171</v>
      </c>
      <c r="U58" s="165"/>
      <c r="V58" s="166"/>
      <c r="W58" s="106"/>
      <c r="X58" s="107"/>
      <c r="Y58" s="107"/>
      <c r="Z58" s="107"/>
      <c r="AA58" s="107"/>
      <c r="AB58" s="107"/>
      <c r="AC58" s="108"/>
      <c r="AD58" s="106"/>
      <c r="AE58" s="107"/>
      <c r="AF58" s="107"/>
      <c r="AG58" s="107"/>
      <c r="AH58" s="107"/>
      <c r="AI58" s="107"/>
      <c r="AJ58" s="108"/>
      <c r="AK58" s="106"/>
      <c r="AL58" s="107"/>
      <c r="AM58" s="107"/>
      <c r="AN58" s="107"/>
      <c r="AO58" s="107"/>
      <c r="AP58" s="107"/>
      <c r="AQ58" s="108"/>
      <c r="AR58" s="106"/>
      <c r="AS58" s="107"/>
      <c r="AT58" s="107"/>
      <c r="AU58" s="107"/>
      <c r="AV58" s="107"/>
      <c r="AW58" s="107"/>
      <c r="AX58" s="108"/>
      <c r="AY58" s="106"/>
      <c r="AZ58" s="107"/>
      <c r="BA58" s="107"/>
      <c r="BB58" s="515"/>
      <c r="BC58" s="428"/>
      <c r="BD58" s="425"/>
      <c r="BE58" s="428"/>
      <c r="BF58" s="416"/>
      <c r="BG58" s="417"/>
      <c r="BH58" s="417"/>
      <c r="BI58" s="417"/>
      <c r="BJ58" s="418"/>
    </row>
    <row r="59" spans="2:62" ht="20.25" customHeight="1" x14ac:dyDescent="0.45">
      <c r="B59" s="552">
        <f>B57+1</f>
        <v>23</v>
      </c>
      <c r="C59" s="554"/>
      <c r="D59" s="555"/>
      <c r="E59" s="340"/>
      <c r="F59" s="556"/>
      <c r="G59" s="457"/>
      <c r="H59" s="459"/>
      <c r="I59" s="441"/>
      <c r="J59" s="491"/>
      <c r="K59" s="579"/>
      <c r="L59" s="458"/>
      <c r="M59" s="458"/>
      <c r="N59" s="459"/>
      <c r="O59" s="315"/>
      <c r="P59" s="316"/>
      <c r="Q59" s="316"/>
      <c r="R59" s="316"/>
      <c r="S59" s="317"/>
      <c r="T59" s="167" t="s">
        <v>170</v>
      </c>
      <c r="U59" s="6"/>
      <c r="V59" s="168"/>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63"/>
      <c r="BB59" s="580"/>
      <c r="BC59" s="581"/>
      <c r="BD59" s="450"/>
      <c r="BE59" s="453"/>
      <c r="BF59" s="454"/>
      <c r="BG59" s="455"/>
      <c r="BH59" s="455"/>
      <c r="BI59" s="455"/>
      <c r="BJ59" s="456"/>
    </row>
    <row r="60" spans="2:62" ht="20.25" customHeight="1" x14ac:dyDescent="0.45">
      <c r="B60" s="553"/>
      <c r="C60" s="554"/>
      <c r="D60" s="555"/>
      <c r="E60" s="340"/>
      <c r="F60" s="556"/>
      <c r="G60" s="460"/>
      <c r="H60" s="462"/>
      <c r="I60" s="379"/>
      <c r="J60" s="492"/>
      <c r="K60" s="562"/>
      <c r="L60" s="461"/>
      <c r="M60" s="461"/>
      <c r="N60" s="462"/>
      <c r="O60" s="315"/>
      <c r="P60" s="316"/>
      <c r="Q60" s="316"/>
      <c r="R60" s="316"/>
      <c r="S60" s="317"/>
      <c r="T60" s="164" t="s">
        <v>171</v>
      </c>
      <c r="U60" s="165"/>
      <c r="V60" s="166"/>
      <c r="W60" s="106"/>
      <c r="X60" s="107"/>
      <c r="Y60" s="107"/>
      <c r="Z60" s="107"/>
      <c r="AA60" s="107"/>
      <c r="AB60" s="107"/>
      <c r="AC60" s="108"/>
      <c r="AD60" s="106"/>
      <c r="AE60" s="107"/>
      <c r="AF60" s="107"/>
      <c r="AG60" s="107"/>
      <c r="AH60" s="107"/>
      <c r="AI60" s="107"/>
      <c r="AJ60" s="108"/>
      <c r="AK60" s="106"/>
      <c r="AL60" s="107"/>
      <c r="AM60" s="107"/>
      <c r="AN60" s="107"/>
      <c r="AO60" s="107"/>
      <c r="AP60" s="107"/>
      <c r="AQ60" s="108"/>
      <c r="AR60" s="106"/>
      <c r="AS60" s="107"/>
      <c r="AT60" s="107"/>
      <c r="AU60" s="107"/>
      <c r="AV60" s="107"/>
      <c r="AW60" s="107"/>
      <c r="AX60" s="108"/>
      <c r="AY60" s="106"/>
      <c r="AZ60" s="107"/>
      <c r="BA60" s="107"/>
      <c r="BB60" s="515"/>
      <c r="BC60" s="428"/>
      <c r="BD60" s="425"/>
      <c r="BE60" s="428"/>
      <c r="BF60" s="416"/>
      <c r="BG60" s="417"/>
      <c r="BH60" s="417"/>
      <c r="BI60" s="417"/>
      <c r="BJ60" s="418"/>
    </row>
    <row r="61" spans="2:62" ht="20.25" customHeight="1" x14ac:dyDescent="0.45">
      <c r="B61" s="552">
        <f>B59+1</f>
        <v>24</v>
      </c>
      <c r="C61" s="554"/>
      <c r="D61" s="555"/>
      <c r="E61" s="340"/>
      <c r="F61" s="556"/>
      <c r="G61" s="457"/>
      <c r="H61" s="459"/>
      <c r="I61" s="441"/>
      <c r="J61" s="491"/>
      <c r="K61" s="579"/>
      <c r="L61" s="458"/>
      <c r="M61" s="458"/>
      <c r="N61" s="459"/>
      <c r="O61" s="315"/>
      <c r="P61" s="316"/>
      <c r="Q61" s="316"/>
      <c r="R61" s="316"/>
      <c r="S61" s="317"/>
      <c r="T61" s="167" t="s">
        <v>170</v>
      </c>
      <c r="U61" s="6"/>
      <c r="V61" s="168"/>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63"/>
      <c r="BB61" s="580"/>
      <c r="BC61" s="581"/>
      <c r="BD61" s="450"/>
      <c r="BE61" s="453"/>
      <c r="BF61" s="454"/>
      <c r="BG61" s="455"/>
      <c r="BH61" s="455"/>
      <c r="BI61" s="455"/>
      <c r="BJ61" s="456"/>
    </row>
    <row r="62" spans="2:62" ht="20.25" customHeight="1" x14ac:dyDescent="0.45">
      <c r="B62" s="553"/>
      <c r="C62" s="554"/>
      <c r="D62" s="555"/>
      <c r="E62" s="340"/>
      <c r="F62" s="556"/>
      <c r="G62" s="460"/>
      <c r="H62" s="462"/>
      <c r="I62" s="379"/>
      <c r="J62" s="492"/>
      <c r="K62" s="562"/>
      <c r="L62" s="461"/>
      <c r="M62" s="461"/>
      <c r="N62" s="462"/>
      <c r="O62" s="315"/>
      <c r="P62" s="316"/>
      <c r="Q62" s="316"/>
      <c r="R62" s="316"/>
      <c r="S62" s="317"/>
      <c r="T62" s="164" t="s">
        <v>171</v>
      </c>
      <c r="U62" s="165"/>
      <c r="V62" s="166"/>
      <c r="W62" s="106"/>
      <c r="X62" s="107"/>
      <c r="Y62" s="107"/>
      <c r="Z62" s="107"/>
      <c r="AA62" s="107"/>
      <c r="AB62" s="107"/>
      <c r="AC62" s="108"/>
      <c r="AD62" s="106"/>
      <c r="AE62" s="107"/>
      <c r="AF62" s="107"/>
      <c r="AG62" s="107"/>
      <c r="AH62" s="107"/>
      <c r="AI62" s="107"/>
      <c r="AJ62" s="108"/>
      <c r="AK62" s="106"/>
      <c r="AL62" s="107"/>
      <c r="AM62" s="107"/>
      <c r="AN62" s="107"/>
      <c r="AO62" s="107"/>
      <c r="AP62" s="107"/>
      <c r="AQ62" s="108"/>
      <c r="AR62" s="106"/>
      <c r="AS62" s="107"/>
      <c r="AT62" s="107"/>
      <c r="AU62" s="107"/>
      <c r="AV62" s="107"/>
      <c r="AW62" s="107"/>
      <c r="AX62" s="108"/>
      <c r="AY62" s="106"/>
      <c r="AZ62" s="107"/>
      <c r="BA62" s="107"/>
      <c r="BB62" s="515"/>
      <c r="BC62" s="428"/>
      <c r="BD62" s="425"/>
      <c r="BE62" s="428"/>
      <c r="BF62" s="416"/>
      <c r="BG62" s="417"/>
      <c r="BH62" s="417"/>
      <c r="BI62" s="417"/>
      <c r="BJ62" s="418"/>
    </row>
    <row r="63" spans="2:62" ht="20.25" customHeight="1" x14ac:dyDescent="0.45">
      <c r="B63" s="552">
        <f>B61+1</f>
        <v>25</v>
      </c>
      <c r="C63" s="554"/>
      <c r="D63" s="555"/>
      <c r="E63" s="340"/>
      <c r="F63" s="556"/>
      <c r="G63" s="457"/>
      <c r="H63" s="459"/>
      <c r="I63" s="441"/>
      <c r="J63" s="491"/>
      <c r="K63" s="579"/>
      <c r="L63" s="458"/>
      <c r="M63" s="458"/>
      <c r="N63" s="459"/>
      <c r="O63" s="315"/>
      <c r="P63" s="316"/>
      <c r="Q63" s="316"/>
      <c r="R63" s="316"/>
      <c r="S63" s="317"/>
      <c r="T63" s="167" t="s">
        <v>170</v>
      </c>
      <c r="U63" s="6"/>
      <c r="V63" s="168"/>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63"/>
      <c r="BB63" s="580"/>
      <c r="BC63" s="581"/>
      <c r="BD63" s="450"/>
      <c r="BE63" s="453"/>
      <c r="BF63" s="454"/>
      <c r="BG63" s="455"/>
      <c r="BH63" s="455"/>
      <c r="BI63" s="455"/>
      <c r="BJ63" s="456"/>
    </row>
    <row r="64" spans="2:62" ht="20.25" customHeight="1" x14ac:dyDescent="0.45">
      <c r="B64" s="553"/>
      <c r="C64" s="554"/>
      <c r="D64" s="555"/>
      <c r="E64" s="340"/>
      <c r="F64" s="556"/>
      <c r="G64" s="460"/>
      <c r="H64" s="462"/>
      <c r="I64" s="379"/>
      <c r="J64" s="492"/>
      <c r="K64" s="562"/>
      <c r="L64" s="461"/>
      <c r="M64" s="461"/>
      <c r="N64" s="462"/>
      <c r="O64" s="315"/>
      <c r="P64" s="316"/>
      <c r="Q64" s="316"/>
      <c r="R64" s="316"/>
      <c r="S64" s="317"/>
      <c r="T64" s="164" t="s">
        <v>171</v>
      </c>
      <c r="U64" s="165"/>
      <c r="V64" s="166"/>
      <c r="W64" s="106"/>
      <c r="X64" s="107"/>
      <c r="Y64" s="107"/>
      <c r="Z64" s="107"/>
      <c r="AA64" s="107"/>
      <c r="AB64" s="107"/>
      <c r="AC64" s="108"/>
      <c r="AD64" s="106"/>
      <c r="AE64" s="107"/>
      <c r="AF64" s="107"/>
      <c r="AG64" s="107"/>
      <c r="AH64" s="107"/>
      <c r="AI64" s="107"/>
      <c r="AJ64" s="108"/>
      <c r="AK64" s="106"/>
      <c r="AL64" s="107"/>
      <c r="AM64" s="107"/>
      <c r="AN64" s="107"/>
      <c r="AO64" s="107"/>
      <c r="AP64" s="107"/>
      <c r="AQ64" s="108"/>
      <c r="AR64" s="106"/>
      <c r="AS64" s="107"/>
      <c r="AT64" s="107"/>
      <c r="AU64" s="107"/>
      <c r="AV64" s="107"/>
      <c r="AW64" s="107"/>
      <c r="AX64" s="108"/>
      <c r="AY64" s="106"/>
      <c r="AZ64" s="107"/>
      <c r="BA64" s="107"/>
      <c r="BB64" s="515"/>
      <c r="BC64" s="428"/>
      <c r="BD64" s="425"/>
      <c r="BE64" s="428"/>
      <c r="BF64" s="416"/>
      <c r="BG64" s="417"/>
      <c r="BH64" s="417"/>
      <c r="BI64" s="417"/>
      <c r="BJ64" s="418"/>
    </row>
    <row r="65" spans="2:62" ht="20.25" customHeight="1" x14ac:dyDescent="0.45">
      <c r="B65" s="552">
        <f>B63+1</f>
        <v>26</v>
      </c>
      <c r="C65" s="554"/>
      <c r="D65" s="555"/>
      <c r="E65" s="340"/>
      <c r="F65" s="556"/>
      <c r="G65" s="457"/>
      <c r="H65" s="459"/>
      <c r="I65" s="441"/>
      <c r="J65" s="491"/>
      <c r="K65" s="579"/>
      <c r="L65" s="458"/>
      <c r="M65" s="458"/>
      <c r="N65" s="459"/>
      <c r="O65" s="315"/>
      <c r="P65" s="316"/>
      <c r="Q65" s="316"/>
      <c r="R65" s="316"/>
      <c r="S65" s="317"/>
      <c r="T65" s="167" t="s">
        <v>170</v>
      </c>
      <c r="U65" s="6"/>
      <c r="V65" s="168"/>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63"/>
      <c r="BB65" s="580"/>
      <c r="BC65" s="581"/>
      <c r="BD65" s="450"/>
      <c r="BE65" s="453"/>
      <c r="BF65" s="454"/>
      <c r="BG65" s="455"/>
      <c r="BH65" s="455"/>
      <c r="BI65" s="455"/>
      <c r="BJ65" s="456"/>
    </row>
    <row r="66" spans="2:62" ht="20.25" customHeight="1" x14ac:dyDescent="0.45">
      <c r="B66" s="553"/>
      <c r="C66" s="554"/>
      <c r="D66" s="555"/>
      <c r="E66" s="340"/>
      <c r="F66" s="556"/>
      <c r="G66" s="460"/>
      <c r="H66" s="462"/>
      <c r="I66" s="379"/>
      <c r="J66" s="492"/>
      <c r="K66" s="562"/>
      <c r="L66" s="461"/>
      <c r="M66" s="461"/>
      <c r="N66" s="462"/>
      <c r="O66" s="315"/>
      <c r="P66" s="316"/>
      <c r="Q66" s="316"/>
      <c r="R66" s="316"/>
      <c r="S66" s="317"/>
      <c r="T66" s="164" t="s">
        <v>171</v>
      </c>
      <c r="U66" s="165"/>
      <c r="V66" s="166"/>
      <c r="W66" s="106"/>
      <c r="X66" s="107"/>
      <c r="Y66" s="107"/>
      <c r="Z66" s="107"/>
      <c r="AA66" s="107"/>
      <c r="AB66" s="107"/>
      <c r="AC66" s="108"/>
      <c r="AD66" s="106"/>
      <c r="AE66" s="107"/>
      <c r="AF66" s="107"/>
      <c r="AG66" s="107"/>
      <c r="AH66" s="107"/>
      <c r="AI66" s="107"/>
      <c r="AJ66" s="108"/>
      <c r="AK66" s="106"/>
      <c r="AL66" s="107"/>
      <c r="AM66" s="107"/>
      <c r="AN66" s="107"/>
      <c r="AO66" s="107"/>
      <c r="AP66" s="107"/>
      <c r="AQ66" s="108"/>
      <c r="AR66" s="106"/>
      <c r="AS66" s="107"/>
      <c r="AT66" s="107"/>
      <c r="AU66" s="107"/>
      <c r="AV66" s="107"/>
      <c r="AW66" s="107"/>
      <c r="AX66" s="108"/>
      <c r="AY66" s="106"/>
      <c r="AZ66" s="107"/>
      <c r="BA66" s="107"/>
      <c r="BB66" s="515"/>
      <c r="BC66" s="428"/>
      <c r="BD66" s="425"/>
      <c r="BE66" s="428"/>
      <c r="BF66" s="416"/>
      <c r="BG66" s="417"/>
      <c r="BH66" s="417"/>
      <c r="BI66" s="417"/>
      <c r="BJ66" s="418"/>
    </row>
    <row r="67" spans="2:62" ht="20.25" customHeight="1" x14ac:dyDescent="0.45">
      <c r="B67" s="552">
        <f>B65+1</f>
        <v>27</v>
      </c>
      <c r="C67" s="554"/>
      <c r="D67" s="555"/>
      <c r="E67" s="340"/>
      <c r="F67" s="556"/>
      <c r="G67" s="457"/>
      <c r="H67" s="459"/>
      <c r="I67" s="441"/>
      <c r="J67" s="491"/>
      <c r="K67" s="579"/>
      <c r="L67" s="458"/>
      <c r="M67" s="458"/>
      <c r="N67" s="459"/>
      <c r="O67" s="315"/>
      <c r="P67" s="316"/>
      <c r="Q67" s="316"/>
      <c r="R67" s="316"/>
      <c r="S67" s="317"/>
      <c r="T67" s="167" t="s">
        <v>170</v>
      </c>
      <c r="U67" s="6"/>
      <c r="V67" s="168"/>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63"/>
      <c r="BB67" s="580"/>
      <c r="BC67" s="581"/>
      <c r="BD67" s="450"/>
      <c r="BE67" s="453"/>
      <c r="BF67" s="454"/>
      <c r="BG67" s="455"/>
      <c r="BH67" s="455"/>
      <c r="BI67" s="455"/>
      <c r="BJ67" s="456"/>
    </row>
    <row r="68" spans="2:62" ht="20.25" customHeight="1" x14ac:dyDescent="0.45">
      <c r="B68" s="553"/>
      <c r="C68" s="554"/>
      <c r="D68" s="555"/>
      <c r="E68" s="340"/>
      <c r="F68" s="556"/>
      <c r="G68" s="460"/>
      <c r="H68" s="462"/>
      <c r="I68" s="379"/>
      <c r="J68" s="492"/>
      <c r="K68" s="562"/>
      <c r="L68" s="461"/>
      <c r="M68" s="461"/>
      <c r="N68" s="462"/>
      <c r="O68" s="315"/>
      <c r="P68" s="316"/>
      <c r="Q68" s="316"/>
      <c r="R68" s="316"/>
      <c r="S68" s="317"/>
      <c r="T68" s="164" t="s">
        <v>171</v>
      </c>
      <c r="U68" s="165"/>
      <c r="V68" s="166"/>
      <c r="W68" s="106"/>
      <c r="X68" s="107"/>
      <c r="Y68" s="107"/>
      <c r="Z68" s="107"/>
      <c r="AA68" s="107"/>
      <c r="AB68" s="107"/>
      <c r="AC68" s="108"/>
      <c r="AD68" s="106"/>
      <c r="AE68" s="107"/>
      <c r="AF68" s="107"/>
      <c r="AG68" s="107"/>
      <c r="AH68" s="107"/>
      <c r="AI68" s="107"/>
      <c r="AJ68" s="108"/>
      <c r="AK68" s="106"/>
      <c r="AL68" s="107"/>
      <c r="AM68" s="107"/>
      <c r="AN68" s="107"/>
      <c r="AO68" s="107"/>
      <c r="AP68" s="107"/>
      <c r="AQ68" s="108"/>
      <c r="AR68" s="106"/>
      <c r="AS68" s="107"/>
      <c r="AT68" s="107"/>
      <c r="AU68" s="107"/>
      <c r="AV68" s="107"/>
      <c r="AW68" s="107"/>
      <c r="AX68" s="108"/>
      <c r="AY68" s="106"/>
      <c r="AZ68" s="107"/>
      <c r="BA68" s="107"/>
      <c r="BB68" s="515"/>
      <c r="BC68" s="428"/>
      <c r="BD68" s="425"/>
      <c r="BE68" s="428"/>
      <c r="BF68" s="416"/>
      <c r="BG68" s="417"/>
      <c r="BH68" s="417"/>
      <c r="BI68" s="417"/>
      <c r="BJ68" s="418"/>
    </row>
    <row r="69" spans="2:62" ht="20.25" customHeight="1" x14ac:dyDescent="0.45">
      <c r="B69" s="552">
        <f>B67+1</f>
        <v>28</v>
      </c>
      <c r="C69" s="554"/>
      <c r="D69" s="555"/>
      <c r="E69" s="340"/>
      <c r="F69" s="556"/>
      <c r="G69" s="457"/>
      <c r="H69" s="459"/>
      <c r="I69" s="441"/>
      <c r="J69" s="491"/>
      <c r="K69" s="579"/>
      <c r="L69" s="458"/>
      <c r="M69" s="458"/>
      <c r="N69" s="459"/>
      <c r="O69" s="315"/>
      <c r="P69" s="316"/>
      <c r="Q69" s="316"/>
      <c r="R69" s="316"/>
      <c r="S69" s="317"/>
      <c r="T69" s="167" t="s">
        <v>170</v>
      </c>
      <c r="U69" s="6"/>
      <c r="V69" s="168"/>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63"/>
      <c r="BB69" s="580"/>
      <c r="BC69" s="581"/>
      <c r="BD69" s="450"/>
      <c r="BE69" s="453"/>
      <c r="BF69" s="454"/>
      <c r="BG69" s="455"/>
      <c r="BH69" s="455"/>
      <c r="BI69" s="455"/>
      <c r="BJ69" s="456"/>
    </row>
    <row r="70" spans="2:62" ht="20.25" customHeight="1" x14ac:dyDescent="0.45">
      <c r="B70" s="553"/>
      <c r="C70" s="554"/>
      <c r="D70" s="555"/>
      <c r="E70" s="340"/>
      <c r="F70" s="556"/>
      <c r="G70" s="460"/>
      <c r="H70" s="462"/>
      <c r="I70" s="379"/>
      <c r="J70" s="492"/>
      <c r="K70" s="562"/>
      <c r="L70" s="461"/>
      <c r="M70" s="461"/>
      <c r="N70" s="462"/>
      <c r="O70" s="315"/>
      <c r="P70" s="316"/>
      <c r="Q70" s="316"/>
      <c r="R70" s="316"/>
      <c r="S70" s="317"/>
      <c r="T70" s="164" t="s">
        <v>171</v>
      </c>
      <c r="U70" s="165"/>
      <c r="V70" s="166"/>
      <c r="W70" s="106"/>
      <c r="X70" s="107"/>
      <c r="Y70" s="107"/>
      <c r="Z70" s="107"/>
      <c r="AA70" s="107"/>
      <c r="AB70" s="107"/>
      <c r="AC70" s="108"/>
      <c r="AD70" s="106"/>
      <c r="AE70" s="107"/>
      <c r="AF70" s="107"/>
      <c r="AG70" s="107"/>
      <c r="AH70" s="107"/>
      <c r="AI70" s="107"/>
      <c r="AJ70" s="108"/>
      <c r="AK70" s="106"/>
      <c r="AL70" s="107"/>
      <c r="AM70" s="107"/>
      <c r="AN70" s="107"/>
      <c r="AO70" s="107"/>
      <c r="AP70" s="107"/>
      <c r="AQ70" s="108"/>
      <c r="AR70" s="106"/>
      <c r="AS70" s="107"/>
      <c r="AT70" s="107"/>
      <c r="AU70" s="107"/>
      <c r="AV70" s="107"/>
      <c r="AW70" s="107"/>
      <c r="AX70" s="108"/>
      <c r="AY70" s="106"/>
      <c r="AZ70" s="107"/>
      <c r="BA70" s="107"/>
      <c r="BB70" s="515"/>
      <c r="BC70" s="428"/>
      <c r="BD70" s="425"/>
      <c r="BE70" s="428"/>
      <c r="BF70" s="416"/>
      <c r="BG70" s="417"/>
      <c r="BH70" s="417"/>
      <c r="BI70" s="417"/>
      <c r="BJ70" s="418"/>
    </row>
    <row r="71" spans="2:62" ht="20.25" customHeight="1" x14ac:dyDescent="0.45">
      <c r="B71" s="552">
        <f>B69+1</f>
        <v>29</v>
      </c>
      <c r="C71" s="554"/>
      <c r="D71" s="555"/>
      <c r="E71" s="340"/>
      <c r="F71" s="556"/>
      <c r="G71" s="457"/>
      <c r="H71" s="459"/>
      <c r="I71" s="441"/>
      <c r="J71" s="491"/>
      <c r="K71" s="579"/>
      <c r="L71" s="458"/>
      <c r="M71" s="458"/>
      <c r="N71" s="459"/>
      <c r="O71" s="315"/>
      <c r="P71" s="316"/>
      <c r="Q71" s="316"/>
      <c r="R71" s="316"/>
      <c r="S71" s="317"/>
      <c r="T71" s="167" t="s">
        <v>170</v>
      </c>
      <c r="U71" s="6"/>
      <c r="V71" s="168"/>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63"/>
      <c r="BB71" s="580"/>
      <c r="BC71" s="581"/>
      <c r="BD71" s="450"/>
      <c r="BE71" s="453"/>
      <c r="BF71" s="454"/>
      <c r="BG71" s="455"/>
      <c r="BH71" s="455"/>
      <c r="BI71" s="455"/>
      <c r="BJ71" s="456"/>
    </row>
    <row r="72" spans="2:62" ht="20.25" customHeight="1" x14ac:dyDescent="0.45">
      <c r="B72" s="553"/>
      <c r="C72" s="554"/>
      <c r="D72" s="555"/>
      <c r="E72" s="340"/>
      <c r="F72" s="556"/>
      <c r="G72" s="463"/>
      <c r="H72" s="465"/>
      <c r="I72" s="444"/>
      <c r="J72" s="493"/>
      <c r="K72" s="584"/>
      <c r="L72" s="464"/>
      <c r="M72" s="464"/>
      <c r="N72" s="465"/>
      <c r="O72" s="315"/>
      <c r="P72" s="316"/>
      <c r="Q72" s="316"/>
      <c r="R72" s="316"/>
      <c r="S72" s="317"/>
      <c r="T72" s="164" t="s">
        <v>171</v>
      </c>
      <c r="U72" s="165"/>
      <c r="V72" s="166"/>
      <c r="W72" s="106"/>
      <c r="X72" s="107"/>
      <c r="Y72" s="107"/>
      <c r="Z72" s="107"/>
      <c r="AA72" s="107"/>
      <c r="AB72" s="107"/>
      <c r="AC72" s="108"/>
      <c r="AD72" s="106"/>
      <c r="AE72" s="107"/>
      <c r="AF72" s="107"/>
      <c r="AG72" s="107"/>
      <c r="AH72" s="107"/>
      <c r="AI72" s="107"/>
      <c r="AJ72" s="108"/>
      <c r="AK72" s="106"/>
      <c r="AL72" s="107"/>
      <c r="AM72" s="107"/>
      <c r="AN72" s="107"/>
      <c r="AO72" s="107"/>
      <c r="AP72" s="107"/>
      <c r="AQ72" s="108"/>
      <c r="AR72" s="106"/>
      <c r="AS72" s="107"/>
      <c r="AT72" s="107"/>
      <c r="AU72" s="107"/>
      <c r="AV72" s="107"/>
      <c r="AW72" s="107"/>
      <c r="AX72" s="108"/>
      <c r="AY72" s="106"/>
      <c r="AZ72" s="107"/>
      <c r="BA72" s="107"/>
      <c r="BB72" s="516"/>
      <c r="BC72" s="435"/>
      <c r="BD72" s="432"/>
      <c r="BE72" s="435"/>
      <c r="BF72" s="419"/>
      <c r="BG72" s="420"/>
      <c r="BH72" s="420"/>
      <c r="BI72" s="420"/>
      <c r="BJ72" s="421"/>
    </row>
    <row r="73" spans="2:62" ht="20.25" customHeight="1" x14ac:dyDescent="0.45">
      <c r="B73" s="552">
        <f>B71+1</f>
        <v>30</v>
      </c>
      <c r="C73" s="554"/>
      <c r="D73" s="555"/>
      <c r="E73" s="340"/>
      <c r="F73" s="556"/>
      <c r="G73" s="457"/>
      <c r="H73" s="459"/>
      <c r="I73" s="441"/>
      <c r="J73" s="491"/>
      <c r="K73" s="579"/>
      <c r="L73" s="458"/>
      <c r="M73" s="458"/>
      <c r="N73" s="459"/>
      <c r="O73" s="315"/>
      <c r="P73" s="316"/>
      <c r="Q73" s="316"/>
      <c r="R73" s="316"/>
      <c r="S73" s="317"/>
      <c r="T73" s="160" t="s">
        <v>170</v>
      </c>
      <c r="U73" s="161"/>
      <c r="V73" s="162"/>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63"/>
      <c r="BB73" s="580"/>
      <c r="BC73" s="581"/>
      <c r="BD73" s="450"/>
      <c r="BE73" s="453"/>
      <c r="BF73" s="454"/>
      <c r="BG73" s="455"/>
      <c r="BH73" s="455"/>
      <c r="BI73" s="455"/>
      <c r="BJ73" s="456"/>
    </row>
    <row r="74" spans="2:62" ht="20.25" customHeight="1" thickBot="1" x14ac:dyDescent="0.5">
      <c r="B74" s="279"/>
      <c r="C74" s="585"/>
      <c r="D74" s="586"/>
      <c r="E74" s="587"/>
      <c r="F74" s="588"/>
      <c r="G74" s="518"/>
      <c r="H74" s="520"/>
      <c r="I74" s="522"/>
      <c r="J74" s="524"/>
      <c r="K74" s="589"/>
      <c r="L74" s="519"/>
      <c r="M74" s="519"/>
      <c r="N74" s="520"/>
      <c r="O74" s="322"/>
      <c r="P74" s="323"/>
      <c r="Q74" s="323"/>
      <c r="R74" s="323"/>
      <c r="S74" s="324"/>
      <c r="T74" s="169" t="s">
        <v>171</v>
      </c>
      <c r="U74" s="170"/>
      <c r="V74" s="171"/>
      <c r="W74" s="172"/>
      <c r="X74" s="173"/>
      <c r="Y74" s="173"/>
      <c r="Z74" s="173"/>
      <c r="AA74" s="173"/>
      <c r="AB74" s="173"/>
      <c r="AC74" s="174"/>
      <c r="AD74" s="172"/>
      <c r="AE74" s="173"/>
      <c r="AF74" s="173"/>
      <c r="AG74" s="173"/>
      <c r="AH74" s="173"/>
      <c r="AI74" s="173"/>
      <c r="AJ74" s="174"/>
      <c r="AK74" s="172"/>
      <c r="AL74" s="173"/>
      <c r="AM74" s="173"/>
      <c r="AN74" s="173"/>
      <c r="AO74" s="173"/>
      <c r="AP74" s="173"/>
      <c r="AQ74" s="174"/>
      <c r="AR74" s="172"/>
      <c r="AS74" s="173"/>
      <c r="AT74" s="173"/>
      <c r="AU74" s="173"/>
      <c r="AV74" s="173"/>
      <c r="AW74" s="173"/>
      <c r="AX74" s="174"/>
      <c r="AY74" s="172"/>
      <c r="AZ74" s="173"/>
      <c r="BA74" s="173"/>
      <c r="BB74" s="593"/>
      <c r="BC74" s="594"/>
      <c r="BD74" s="595"/>
      <c r="BE74" s="594"/>
      <c r="BF74" s="590"/>
      <c r="BG74" s="591"/>
      <c r="BH74" s="591"/>
      <c r="BI74" s="591"/>
      <c r="BJ74" s="592"/>
    </row>
    <row r="75" spans="2:62" ht="20.25" customHeight="1" x14ac:dyDescent="0.45">
      <c r="B75" s="140"/>
      <c r="C75" s="140"/>
      <c r="D75" s="140"/>
      <c r="E75" s="140"/>
      <c r="F75" s="140"/>
      <c r="G75" s="141"/>
      <c r="H75" s="141"/>
      <c r="I75" s="142"/>
      <c r="J75" s="142"/>
      <c r="K75" s="141"/>
      <c r="L75" s="141"/>
      <c r="M75" s="141"/>
      <c r="N75" s="141"/>
      <c r="O75" s="143"/>
      <c r="P75" s="143"/>
      <c r="Q75" s="143"/>
      <c r="R75" s="144"/>
      <c r="S75" s="144"/>
      <c r="T75" s="144"/>
      <c r="U75" s="145"/>
      <c r="V75" s="146"/>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8"/>
      <c r="BE75" s="148"/>
      <c r="BF75" s="143"/>
      <c r="BG75" s="143"/>
      <c r="BH75" s="143"/>
      <c r="BI75" s="143"/>
      <c r="BJ75" s="143"/>
    </row>
    <row r="76" spans="2:62" ht="24.9" customHeight="1" x14ac:dyDescent="0.45"/>
    <row r="77" spans="2:62" ht="24.9" customHeight="1" x14ac:dyDescent="0.45">
      <c r="B77" s="5" t="s">
        <v>82</v>
      </c>
      <c r="C77" s="5"/>
      <c r="D77" s="5"/>
      <c r="E77" s="5"/>
      <c r="F77" s="5"/>
      <c r="G77" s="5"/>
      <c r="H77" s="5"/>
      <c r="I77" s="5"/>
      <c r="J77" s="5"/>
    </row>
    <row r="78" spans="2:62" ht="24.9" customHeight="1" x14ac:dyDescent="0.45">
      <c r="B78" s="5" t="s">
        <v>83</v>
      </c>
      <c r="C78" s="5"/>
      <c r="D78" s="5"/>
      <c r="E78" s="5"/>
      <c r="F78" s="5"/>
      <c r="G78" s="5"/>
      <c r="H78" s="5"/>
      <c r="I78" s="5"/>
      <c r="J78" s="5"/>
    </row>
    <row r="79" spans="2:62" ht="24.9" customHeight="1" x14ac:dyDescent="0.45">
      <c r="B79" s="5" t="s">
        <v>84</v>
      </c>
      <c r="C79" s="5"/>
      <c r="D79" s="5"/>
      <c r="E79" s="5"/>
      <c r="F79" s="5"/>
      <c r="G79" s="5"/>
      <c r="H79" s="5"/>
      <c r="I79" s="5"/>
      <c r="J79" s="5"/>
    </row>
    <row r="80" spans="2:62" ht="24.9" customHeight="1" x14ac:dyDescent="0.45">
      <c r="B80" s="5" t="s">
        <v>85</v>
      </c>
      <c r="C80" s="5"/>
      <c r="D80" s="5"/>
      <c r="E80" s="5"/>
      <c r="F80" s="5"/>
      <c r="G80" s="5"/>
      <c r="H80" s="5"/>
      <c r="I80" s="5"/>
      <c r="J80" s="5"/>
    </row>
    <row r="81" spans="2:10" ht="24.9" customHeight="1" x14ac:dyDescent="0.45">
      <c r="B81" s="5" t="s">
        <v>172</v>
      </c>
      <c r="C81" s="5"/>
      <c r="D81" s="5"/>
      <c r="E81" s="5"/>
      <c r="F81" s="5"/>
      <c r="G81" s="5"/>
      <c r="H81" s="5"/>
      <c r="I81" s="5"/>
      <c r="J81" s="5"/>
    </row>
    <row r="82" spans="2:10" ht="24.9" customHeight="1" x14ac:dyDescent="0.45">
      <c r="B82" s="5" t="s">
        <v>173</v>
      </c>
      <c r="C82" s="5"/>
      <c r="D82" s="5"/>
      <c r="E82" s="5"/>
      <c r="F82" s="5"/>
      <c r="G82" s="5"/>
      <c r="H82" s="5"/>
      <c r="I82" s="5"/>
      <c r="J82" s="5"/>
    </row>
    <row r="83" spans="2:10" ht="24.9" customHeight="1" x14ac:dyDescent="0.45">
      <c r="B83" s="5" t="s">
        <v>174</v>
      </c>
      <c r="C83" s="5"/>
      <c r="D83" s="5"/>
      <c r="E83" s="5"/>
      <c r="F83" s="5"/>
      <c r="G83" s="5"/>
      <c r="H83" s="5"/>
      <c r="I83" s="5"/>
      <c r="J83" s="5"/>
    </row>
    <row r="84" spans="2:10" ht="24.9" customHeight="1" x14ac:dyDescent="0.45">
      <c r="B84" s="5" t="s">
        <v>175</v>
      </c>
      <c r="C84" s="5"/>
      <c r="D84" s="5"/>
      <c r="E84" s="5"/>
      <c r="F84" s="5"/>
      <c r="G84" s="5"/>
      <c r="H84" s="5"/>
      <c r="I84" s="5"/>
      <c r="J84" s="5"/>
    </row>
    <row r="85" spans="2:10" ht="24.9" customHeight="1" x14ac:dyDescent="0.45">
      <c r="B85" s="5" t="s">
        <v>176</v>
      </c>
      <c r="C85" s="5"/>
      <c r="D85" s="5"/>
      <c r="E85" s="5"/>
      <c r="F85" s="5"/>
      <c r="G85" s="5"/>
      <c r="H85" s="5"/>
      <c r="I85" s="5"/>
      <c r="J85" s="5"/>
    </row>
    <row r="86" spans="2:10" ht="24.9" customHeight="1" x14ac:dyDescent="0.45">
      <c r="B86" s="5" t="s">
        <v>177</v>
      </c>
      <c r="C86" s="5"/>
      <c r="D86" s="5"/>
      <c r="E86" s="5"/>
      <c r="F86" s="5"/>
      <c r="G86" s="5"/>
      <c r="H86" s="5"/>
      <c r="I86" s="5"/>
      <c r="J86" s="5"/>
    </row>
    <row r="87" spans="2:10" ht="24.9" customHeight="1" x14ac:dyDescent="0.45">
      <c r="B87" s="5" t="s">
        <v>178</v>
      </c>
      <c r="C87" s="5"/>
      <c r="D87" s="5"/>
      <c r="E87" s="5"/>
      <c r="F87" s="5"/>
      <c r="G87" s="5"/>
      <c r="H87" s="5"/>
      <c r="I87" s="5"/>
      <c r="J87" s="5"/>
    </row>
    <row r="88" spans="2:10" ht="24.9" customHeight="1" x14ac:dyDescent="0.45">
      <c r="B88" s="5" t="s">
        <v>179</v>
      </c>
      <c r="C88" s="5"/>
      <c r="D88" s="5"/>
      <c r="E88" s="5"/>
      <c r="F88" s="5"/>
      <c r="G88" s="5"/>
      <c r="H88" s="5"/>
      <c r="I88" s="5"/>
      <c r="J88" s="5"/>
    </row>
    <row r="89" spans="2:10" ht="24.9" customHeight="1" x14ac:dyDescent="0.45">
      <c r="B89" s="5" t="s">
        <v>180</v>
      </c>
      <c r="C89" s="5"/>
      <c r="D89" s="5"/>
      <c r="E89" s="5"/>
      <c r="F89" s="5"/>
      <c r="G89" s="5"/>
      <c r="H89" s="5"/>
      <c r="I89" s="5"/>
      <c r="J89" s="5"/>
    </row>
    <row r="90" spans="2:10" ht="24.9" customHeight="1" x14ac:dyDescent="0.45">
      <c r="B90" s="5" t="s">
        <v>188</v>
      </c>
      <c r="C90" s="5"/>
      <c r="D90" s="5"/>
      <c r="E90" s="5"/>
      <c r="F90" s="5"/>
      <c r="G90" s="5"/>
      <c r="H90" s="5"/>
      <c r="I90" s="5"/>
      <c r="J90" s="5"/>
    </row>
    <row r="91" spans="2:10" ht="24.9" customHeight="1" x14ac:dyDescent="0.45">
      <c r="B91" s="5" t="s">
        <v>181</v>
      </c>
      <c r="C91" s="5"/>
      <c r="D91" s="5"/>
      <c r="E91" s="5"/>
      <c r="F91" s="5"/>
      <c r="G91" s="5"/>
      <c r="H91" s="5"/>
      <c r="I91" s="5"/>
      <c r="J91" s="5"/>
    </row>
    <row r="92" spans="2:10" ht="24.9" customHeight="1" x14ac:dyDescent="0.45">
      <c r="B92" s="5" t="s">
        <v>189</v>
      </c>
      <c r="C92" s="5"/>
      <c r="D92" s="5"/>
      <c r="E92" s="5"/>
      <c r="F92" s="5"/>
      <c r="G92" s="5"/>
      <c r="H92" s="5"/>
      <c r="I92" s="5"/>
      <c r="J92" s="5"/>
    </row>
    <row r="93" spans="2:10" ht="24.9" customHeight="1" x14ac:dyDescent="0.45">
      <c r="B93" s="5"/>
      <c r="C93" s="5"/>
      <c r="D93" s="5"/>
      <c r="E93" s="5"/>
      <c r="F93" s="5"/>
      <c r="G93" s="5"/>
      <c r="H93" s="5"/>
      <c r="I93" s="5"/>
      <c r="J93" s="5"/>
    </row>
    <row r="94" spans="2:10" ht="24.9" customHeight="1" x14ac:dyDescent="0.45">
      <c r="B94" s="5"/>
      <c r="C94" s="70" t="s">
        <v>5</v>
      </c>
      <c r="D94" s="336" t="s">
        <v>6</v>
      </c>
      <c r="E94" s="336"/>
      <c r="F94" s="336"/>
      <c r="G94" s="336"/>
      <c r="H94" s="336"/>
      <c r="I94" s="5"/>
      <c r="J94" s="5"/>
    </row>
    <row r="95" spans="2:10" ht="24.9" customHeight="1" x14ac:dyDescent="0.45">
      <c r="B95" s="5"/>
      <c r="C95" s="73" t="s">
        <v>1</v>
      </c>
      <c r="D95" s="336" t="s">
        <v>24</v>
      </c>
      <c r="E95" s="336"/>
      <c r="F95" s="336"/>
      <c r="G95" s="336"/>
      <c r="H95" s="336"/>
      <c r="I95" s="5"/>
      <c r="J95" s="5"/>
    </row>
    <row r="96" spans="2:10" ht="24.9" customHeight="1" x14ac:dyDescent="0.45">
      <c r="B96" s="5"/>
      <c r="C96" s="73" t="s">
        <v>2</v>
      </c>
      <c r="D96" s="336" t="s">
        <v>25</v>
      </c>
      <c r="E96" s="336"/>
      <c r="F96" s="336"/>
      <c r="G96" s="336"/>
      <c r="H96" s="336"/>
      <c r="I96" s="5"/>
      <c r="J96" s="5"/>
    </row>
    <row r="97" spans="2:59" ht="24.9" customHeight="1" x14ac:dyDescent="0.45">
      <c r="B97" s="5"/>
      <c r="C97" s="73" t="s">
        <v>3</v>
      </c>
      <c r="D97" s="336" t="s">
        <v>26</v>
      </c>
      <c r="E97" s="336"/>
      <c r="F97" s="336"/>
      <c r="G97" s="336"/>
      <c r="H97" s="336"/>
      <c r="I97" s="5"/>
      <c r="J97" s="5"/>
    </row>
    <row r="98" spans="2:59" ht="24.9" customHeight="1" x14ac:dyDescent="0.45">
      <c r="B98" s="5"/>
      <c r="C98" s="73" t="s">
        <v>4</v>
      </c>
      <c r="D98" s="336" t="s">
        <v>37</v>
      </c>
      <c r="E98" s="336"/>
      <c r="F98" s="336"/>
      <c r="G98" s="336"/>
      <c r="H98" s="336"/>
      <c r="I98" s="5"/>
      <c r="J98" s="5"/>
    </row>
    <row r="99" spans="2:59" ht="24.9" customHeight="1" x14ac:dyDescent="0.45">
      <c r="B99" s="5"/>
      <c r="C99" s="5"/>
      <c r="D99" s="5"/>
      <c r="E99" s="5"/>
      <c r="F99" s="5"/>
      <c r="G99" s="5"/>
      <c r="H99" s="5"/>
      <c r="I99" s="5"/>
      <c r="J99" s="5"/>
    </row>
    <row r="100" spans="2:59" ht="24.9" customHeight="1" x14ac:dyDescent="0.45">
      <c r="B100" s="5"/>
      <c r="C100" s="5" t="s">
        <v>89</v>
      </c>
      <c r="D100" s="5"/>
      <c r="E100" s="5"/>
      <c r="F100" s="5"/>
      <c r="G100" s="5"/>
      <c r="H100" s="5"/>
      <c r="I100" s="5"/>
      <c r="J100" s="5"/>
    </row>
    <row r="101" spans="2:59" ht="24.9" customHeight="1" x14ac:dyDescent="0.45">
      <c r="B101" s="5"/>
      <c r="C101" s="5" t="s">
        <v>97</v>
      </c>
      <c r="D101" s="5"/>
      <c r="E101" s="5"/>
      <c r="F101" s="5"/>
      <c r="G101" s="5"/>
      <c r="H101" s="5"/>
      <c r="I101" s="5"/>
      <c r="J101" s="5"/>
    </row>
    <row r="102" spans="2:59" ht="24.9" customHeight="1" x14ac:dyDescent="0.45">
      <c r="B102" s="5"/>
      <c r="C102" s="5" t="s">
        <v>90</v>
      </c>
      <c r="D102" s="5"/>
      <c r="E102" s="5"/>
      <c r="F102" s="5"/>
      <c r="G102" s="7"/>
      <c r="H102" s="7"/>
      <c r="I102" s="7"/>
      <c r="J102" s="7"/>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row>
    <row r="103" spans="2:59" ht="24.9" customHeight="1" x14ac:dyDescent="0.45">
      <c r="B103" s="5"/>
      <c r="C103" s="5"/>
      <c r="D103" s="5"/>
      <c r="E103" s="5"/>
      <c r="F103" s="5"/>
      <c r="G103" s="7"/>
      <c r="H103" s="7"/>
      <c r="I103" s="7"/>
      <c r="J103" s="7"/>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row>
    <row r="104" spans="2:59" ht="24.9" customHeight="1" x14ac:dyDescent="0.45">
      <c r="B104" s="5" t="s">
        <v>190</v>
      </c>
      <c r="C104" s="5"/>
      <c r="D104" s="5"/>
      <c r="E104" s="5"/>
      <c r="F104" s="5"/>
      <c r="G104" s="113"/>
      <c r="H104" s="113"/>
      <c r="I104" s="113"/>
      <c r="J104" s="113"/>
      <c r="K104" s="29"/>
      <c r="L104" s="29"/>
    </row>
    <row r="105" spans="2:59" ht="24.9" customHeight="1" x14ac:dyDescent="0.45">
      <c r="B105" s="5" t="s">
        <v>182</v>
      </c>
      <c r="C105" s="5"/>
      <c r="D105" s="5"/>
      <c r="E105" s="5"/>
      <c r="F105" s="5"/>
      <c r="G105" s="113"/>
      <c r="H105" s="113"/>
      <c r="I105" s="113"/>
      <c r="J105" s="113"/>
      <c r="K105" s="29"/>
      <c r="L105" s="29"/>
    </row>
    <row r="106" spans="2:59" ht="24.9" customHeight="1" x14ac:dyDescent="0.45">
      <c r="B106" s="5" t="s">
        <v>183</v>
      </c>
      <c r="C106" s="5"/>
      <c r="D106" s="5"/>
      <c r="E106" s="5"/>
      <c r="F106" s="5"/>
      <c r="G106" s="7"/>
      <c r="H106" s="7"/>
      <c r="I106" s="7"/>
      <c r="J106" s="7"/>
    </row>
    <row r="107" spans="2:59" ht="24.9" customHeight="1" x14ac:dyDescent="0.45">
      <c r="B107" s="5" t="s">
        <v>184</v>
      </c>
      <c r="C107" s="5"/>
      <c r="D107" s="5"/>
      <c r="E107" s="5"/>
      <c r="F107" s="5"/>
      <c r="G107" s="7"/>
      <c r="H107" s="7"/>
      <c r="I107" s="7"/>
      <c r="J107" s="7"/>
    </row>
    <row r="108" spans="2:59" ht="24.9" customHeight="1" x14ac:dyDescent="0.45">
      <c r="B108" s="5" t="s">
        <v>185</v>
      </c>
      <c r="C108" s="5"/>
      <c r="D108" s="5"/>
      <c r="E108" s="5"/>
      <c r="F108" s="5"/>
      <c r="G108" s="7"/>
      <c r="H108" s="7"/>
      <c r="I108" s="7"/>
      <c r="J108" s="7"/>
    </row>
    <row r="109" spans="2:59" ht="24.9" customHeight="1" x14ac:dyDescent="0.45">
      <c r="B109" s="5" t="s">
        <v>186</v>
      </c>
      <c r="C109" s="5"/>
      <c r="D109" s="5"/>
      <c r="E109" s="5"/>
      <c r="F109" s="5"/>
      <c r="G109" s="5"/>
      <c r="H109" s="5"/>
      <c r="I109" s="5"/>
      <c r="J109" s="5"/>
    </row>
    <row r="110" spans="2:59" ht="24.9" customHeight="1" x14ac:dyDescent="0.45">
      <c r="B110" s="5" t="s">
        <v>53</v>
      </c>
      <c r="C110" s="5"/>
      <c r="D110" s="5"/>
      <c r="E110" s="5"/>
      <c r="F110" s="5"/>
      <c r="G110" s="5"/>
      <c r="H110" s="5"/>
      <c r="I110" s="5"/>
      <c r="J110" s="5"/>
    </row>
    <row r="111" spans="2:59" ht="24.9" customHeight="1" x14ac:dyDescent="0.45">
      <c r="B111" s="5" t="s">
        <v>191</v>
      </c>
      <c r="C111" s="5"/>
      <c r="D111" s="5"/>
      <c r="E111" s="5"/>
      <c r="F111" s="5"/>
      <c r="G111" s="5"/>
      <c r="H111" s="5"/>
      <c r="I111" s="5"/>
      <c r="J111" s="5"/>
    </row>
    <row r="112" spans="2:59" ht="24.9" customHeight="1" x14ac:dyDescent="0.45">
      <c r="B112" s="5" t="s">
        <v>94</v>
      </c>
      <c r="C112" s="5"/>
      <c r="D112" s="5"/>
      <c r="E112" s="5"/>
      <c r="F112" s="5"/>
      <c r="G112" s="5"/>
      <c r="H112" s="5"/>
      <c r="I112" s="5"/>
      <c r="J112" s="5"/>
    </row>
    <row r="113" spans="2:10" ht="24.9" customHeight="1" x14ac:dyDescent="0.45">
      <c r="B113" s="5" t="s">
        <v>192</v>
      </c>
      <c r="C113" s="5"/>
      <c r="D113" s="5"/>
      <c r="E113" s="5"/>
      <c r="F113" s="5"/>
      <c r="G113" s="5"/>
      <c r="H113" s="5"/>
      <c r="I113" s="5"/>
      <c r="J113" s="5"/>
    </row>
    <row r="114" spans="2:10" ht="24.9" customHeight="1" x14ac:dyDescent="0.45">
      <c r="B114" s="5" t="s">
        <v>187</v>
      </c>
      <c r="C114" s="5"/>
      <c r="D114" s="5"/>
      <c r="E114" s="5"/>
      <c r="F114" s="5"/>
      <c r="G114" s="5"/>
      <c r="H114" s="5"/>
      <c r="I114" s="5"/>
      <c r="J114" s="5"/>
    </row>
    <row r="115" spans="2:10" ht="24.9" customHeight="1" x14ac:dyDescent="0.45">
      <c r="B115" s="5" t="s">
        <v>96</v>
      </c>
      <c r="C115" s="5"/>
      <c r="D115" s="5"/>
      <c r="E115" s="5"/>
      <c r="F115" s="5"/>
      <c r="G115" s="5"/>
      <c r="H115" s="5"/>
      <c r="I115" s="5"/>
      <c r="J115" s="5"/>
    </row>
    <row r="116" spans="2:10" ht="24.9" customHeight="1" x14ac:dyDescent="0.45">
      <c r="B116" s="5" t="s">
        <v>48</v>
      </c>
      <c r="C116" s="5"/>
      <c r="D116" s="5"/>
      <c r="E116" s="5"/>
      <c r="F116" s="5"/>
      <c r="G116" s="5"/>
      <c r="H116" s="5"/>
      <c r="I116" s="5"/>
      <c r="J116" s="5"/>
    </row>
    <row r="117" spans="2:10" ht="24.9" customHeight="1" x14ac:dyDescent="0.45">
      <c r="B117" s="251" t="s">
        <v>244</v>
      </c>
      <c r="C117" s="5"/>
      <c r="D117" s="5"/>
      <c r="E117" s="5"/>
      <c r="F117" s="5"/>
      <c r="G117" s="5"/>
      <c r="H117" s="5"/>
      <c r="I117" s="5"/>
      <c r="J117" s="5"/>
    </row>
    <row r="118" spans="2:10" ht="24.9" customHeight="1" x14ac:dyDescent="0.45">
      <c r="B118" s="251" t="s">
        <v>245</v>
      </c>
      <c r="C118" s="5"/>
      <c r="D118" s="5"/>
      <c r="E118" s="5"/>
      <c r="F118" s="5"/>
      <c r="G118" s="5"/>
      <c r="H118" s="5"/>
      <c r="I118" s="5"/>
      <c r="J118" s="5"/>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W16:BE16">
    <cfRule type="expression" dxfId="29" priority="170">
      <formula>INDIRECT(ADDRESS(ROW(),COLUMN()))=TRUNC(INDIRECT(ADDRESS(ROW(),COLUMN())))</formula>
    </cfRule>
  </conditionalFormatting>
  <conditionalFormatting sqref="W18:BE18">
    <cfRule type="expression" dxfId="28" priority="171">
      <formula>INDIRECT(ADDRESS(ROW(),COLUMN()))=TRUNC(INDIRECT(ADDRESS(ROW(),COLUMN())))</formula>
    </cfRule>
  </conditionalFormatting>
  <conditionalFormatting sqref="W20:BE20">
    <cfRule type="expression" dxfId="27" priority="169">
      <formula>INDIRECT(ADDRESS(ROW(),COLUMN()))=TRUNC(INDIRECT(ADDRESS(ROW(),COLUMN())))</formula>
    </cfRule>
  </conditionalFormatting>
  <conditionalFormatting sqref="W22:BE22">
    <cfRule type="expression" dxfId="26" priority="168">
      <formula>INDIRECT(ADDRESS(ROW(),COLUMN()))=TRUNC(INDIRECT(ADDRESS(ROW(),COLUMN())))</formula>
    </cfRule>
  </conditionalFormatting>
  <conditionalFormatting sqref="W24:BE24">
    <cfRule type="expression" dxfId="25" priority="167">
      <formula>INDIRECT(ADDRESS(ROW(),COLUMN()))=TRUNC(INDIRECT(ADDRESS(ROW(),COLUMN())))</formula>
    </cfRule>
  </conditionalFormatting>
  <conditionalFormatting sqref="W26:BE26">
    <cfRule type="expression" dxfId="24" priority="166">
      <formula>INDIRECT(ADDRESS(ROW(),COLUMN()))=TRUNC(INDIRECT(ADDRESS(ROW(),COLUMN())))</formula>
    </cfRule>
  </conditionalFormatting>
  <conditionalFormatting sqref="W28:BE28">
    <cfRule type="expression" dxfId="23" priority="165">
      <formula>INDIRECT(ADDRESS(ROW(),COLUMN()))=TRUNC(INDIRECT(ADDRESS(ROW(),COLUMN())))</formula>
    </cfRule>
  </conditionalFormatting>
  <conditionalFormatting sqref="W30:BE30">
    <cfRule type="expression" dxfId="22" priority="164">
      <formula>INDIRECT(ADDRESS(ROW(),COLUMN()))=TRUNC(INDIRECT(ADDRESS(ROW(),COLUMN())))</formula>
    </cfRule>
  </conditionalFormatting>
  <conditionalFormatting sqref="W32:BE32">
    <cfRule type="expression" dxfId="21" priority="163">
      <formula>INDIRECT(ADDRESS(ROW(),COLUMN()))=TRUNC(INDIRECT(ADDRESS(ROW(),COLUMN())))</formula>
    </cfRule>
  </conditionalFormatting>
  <conditionalFormatting sqref="W34:BE34">
    <cfRule type="expression" dxfId="20" priority="162">
      <formula>INDIRECT(ADDRESS(ROW(),COLUMN()))=TRUNC(INDIRECT(ADDRESS(ROW(),COLUMN())))</formula>
    </cfRule>
  </conditionalFormatting>
  <conditionalFormatting sqref="W36:BE36">
    <cfRule type="expression" dxfId="19" priority="161">
      <formula>INDIRECT(ADDRESS(ROW(),COLUMN()))=TRUNC(INDIRECT(ADDRESS(ROW(),COLUMN())))</formula>
    </cfRule>
  </conditionalFormatting>
  <conditionalFormatting sqref="W38:BE38">
    <cfRule type="expression" dxfId="18" priority="160">
      <formula>INDIRECT(ADDRESS(ROW(),COLUMN()))=TRUNC(INDIRECT(ADDRESS(ROW(),COLUMN())))</formula>
    </cfRule>
  </conditionalFormatting>
  <conditionalFormatting sqref="W40:BE40">
    <cfRule type="expression" dxfId="17" priority="159">
      <formula>INDIRECT(ADDRESS(ROW(),COLUMN()))=TRUNC(INDIRECT(ADDRESS(ROW(),COLUMN())))</formula>
    </cfRule>
  </conditionalFormatting>
  <conditionalFormatting sqref="W42:BE42">
    <cfRule type="expression" dxfId="16" priority="158">
      <formula>INDIRECT(ADDRESS(ROW(),COLUMN()))=TRUNC(INDIRECT(ADDRESS(ROW(),COLUMN())))</formula>
    </cfRule>
  </conditionalFormatting>
  <conditionalFormatting sqref="W44:BE44">
    <cfRule type="expression" dxfId="15" priority="157">
      <formula>INDIRECT(ADDRESS(ROW(),COLUMN()))=TRUNC(INDIRECT(ADDRESS(ROW(),COLUMN())))</formula>
    </cfRule>
  </conditionalFormatting>
  <conditionalFormatting sqref="W46:BE46">
    <cfRule type="expression" dxfId="14" priority="156">
      <formula>INDIRECT(ADDRESS(ROW(),COLUMN()))=TRUNC(INDIRECT(ADDRESS(ROW(),COLUMN())))</formula>
    </cfRule>
  </conditionalFormatting>
  <conditionalFormatting sqref="W48:BE48">
    <cfRule type="expression" dxfId="13" priority="155">
      <formula>INDIRECT(ADDRESS(ROW(),COLUMN()))=TRUNC(INDIRECT(ADDRESS(ROW(),COLUMN())))</formula>
    </cfRule>
  </conditionalFormatting>
  <conditionalFormatting sqref="W50:BE50">
    <cfRule type="expression" dxfId="12" priority="154">
      <formula>INDIRECT(ADDRESS(ROW(),COLUMN()))=TRUNC(INDIRECT(ADDRESS(ROW(),COLUMN())))</formula>
    </cfRule>
  </conditionalFormatting>
  <conditionalFormatting sqref="W52:BE52">
    <cfRule type="expression" dxfId="11" priority="153">
      <formula>INDIRECT(ADDRESS(ROW(),COLUMN()))=TRUNC(INDIRECT(ADDRESS(ROW(),COLUMN())))</formula>
    </cfRule>
  </conditionalFormatting>
  <conditionalFormatting sqref="W54:BE54">
    <cfRule type="expression" dxfId="10" priority="152">
      <formula>INDIRECT(ADDRESS(ROW(),COLUMN()))=TRUNC(INDIRECT(ADDRESS(ROW(),COLUMN())))</formula>
    </cfRule>
  </conditionalFormatting>
  <conditionalFormatting sqref="W56:BE56">
    <cfRule type="expression" dxfId="9" priority="151">
      <formula>INDIRECT(ADDRESS(ROW(),COLUMN()))=TRUNC(INDIRECT(ADDRESS(ROW(),COLUMN())))</formula>
    </cfRule>
  </conditionalFormatting>
  <conditionalFormatting sqref="W58:BE58">
    <cfRule type="expression" dxfId="8" priority="150">
      <formula>INDIRECT(ADDRESS(ROW(),COLUMN()))=TRUNC(INDIRECT(ADDRESS(ROW(),COLUMN())))</formula>
    </cfRule>
  </conditionalFormatting>
  <conditionalFormatting sqref="W60:BE60">
    <cfRule type="expression" dxfId="7" priority="149">
      <formula>INDIRECT(ADDRESS(ROW(),COLUMN()))=TRUNC(INDIRECT(ADDRESS(ROW(),COLUMN())))</formula>
    </cfRule>
  </conditionalFormatting>
  <conditionalFormatting sqref="W62:BE62">
    <cfRule type="expression" dxfId="6" priority="148">
      <formula>INDIRECT(ADDRESS(ROW(),COLUMN()))=TRUNC(INDIRECT(ADDRESS(ROW(),COLUMN())))</formula>
    </cfRule>
  </conditionalFormatting>
  <conditionalFormatting sqref="W64:BE64">
    <cfRule type="expression" dxfId="5" priority="147">
      <formula>INDIRECT(ADDRESS(ROW(),COLUMN()))=TRUNC(INDIRECT(ADDRESS(ROW(),COLUMN())))</formula>
    </cfRule>
  </conditionalFormatting>
  <conditionalFormatting sqref="W66:BE66">
    <cfRule type="expression" dxfId="4" priority="146">
      <formula>INDIRECT(ADDRESS(ROW(),COLUMN()))=TRUNC(INDIRECT(ADDRESS(ROW(),COLUMN())))</formula>
    </cfRule>
  </conditionalFormatting>
  <conditionalFormatting sqref="W68:BE68">
    <cfRule type="expression" dxfId="3" priority="145">
      <formula>INDIRECT(ADDRESS(ROW(),COLUMN()))=TRUNC(INDIRECT(ADDRESS(ROW(),COLUMN())))</formula>
    </cfRule>
  </conditionalFormatting>
  <conditionalFormatting sqref="W70:BE70">
    <cfRule type="expression" dxfId="2" priority="144">
      <formula>INDIRECT(ADDRESS(ROW(),COLUMN()))=TRUNC(INDIRECT(ADDRESS(ROW(),COLUMN())))</formula>
    </cfRule>
  </conditionalFormatting>
  <conditionalFormatting sqref="W72:BE72">
    <cfRule type="expression" dxfId="1" priority="143">
      <formula>INDIRECT(ADDRESS(ROW(),COLUMN()))=TRUNC(INDIRECT(ADDRESS(ROW(),COLUMN())))</formula>
    </cfRule>
  </conditionalFormatting>
  <conditionalFormatting sqref="W74:BE74">
    <cfRule type="expression" dxfId="0" priority="141">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tabSelected="1" zoomScale="55" zoomScaleNormal="55" workbookViewId="0"/>
  </sheetViews>
  <sheetFormatPr defaultColWidth="9" defaultRowHeight="26.4" x14ac:dyDescent="0.45"/>
  <cols>
    <col min="1" max="1" width="1.59765625" style="122" customWidth="1"/>
    <col min="2" max="2" width="5.59765625" style="121" customWidth="1"/>
    <col min="3" max="3" width="10.59765625" style="121" customWidth="1"/>
    <col min="4" max="4" width="10.59765625" style="121" hidden="1" customWidth="1"/>
    <col min="5" max="5" width="3.3984375" style="121" bestFit="1" customWidth="1"/>
    <col min="6" max="6" width="15.59765625" style="122" customWidth="1"/>
    <col min="7" max="7" width="3.3984375" style="122" bestFit="1" customWidth="1"/>
    <col min="8" max="8" width="15.59765625" style="122" customWidth="1"/>
    <col min="9" max="9" width="3.3984375" style="122" bestFit="1" customWidth="1"/>
    <col min="10" max="10" width="15.59765625" style="121" customWidth="1"/>
    <col min="11" max="11" width="3.3984375" style="122" bestFit="1" customWidth="1"/>
    <col min="12" max="12" width="15.59765625" style="122" customWidth="1"/>
    <col min="13" max="13" width="3.3984375" style="122" customWidth="1"/>
    <col min="14" max="14" width="50.59765625" style="122" customWidth="1"/>
    <col min="15" max="16384" width="9" style="122"/>
  </cols>
  <sheetData>
    <row r="1" spans="2:14" x14ac:dyDescent="0.45">
      <c r="B1" s="120" t="s">
        <v>107</v>
      </c>
    </row>
    <row r="2" spans="2:14" x14ac:dyDescent="0.45">
      <c r="B2" s="123" t="s">
        <v>108</v>
      </c>
      <c r="F2" s="124"/>
      <c r="J2" s="125"/>
    </row>
    <row r="3" spans="2:14" x14ac:dyDescent="0.45">
      <c r="B3" s="124" t="s">
        <v>193</v>
      </c>
      <c r="F3" s="125" t="s">
        <v>194</v>
      </c>
      <c r="J3" s="125"/>
    </row>
    <row r="4" spans="2:14" x14ac:dyDescent="0.45">
      <c r="B4" s="123"/>
      <c r="F4" s="482" t="s">
        <v>111</v>
      </c>
      <c r="G4" s="482"/>
      <c r="H4" s="482"/>
      <c r="I4" s="482"/>
      <c r="J4" s="482"/>
      <c r="K4" s="482"/>
      <c r="L4" s="482"/>
      <c r="N4" s="482" t="s">
        <v>114</v>
      </c>
    </row>
    <row r="5" spans="2:14" x14ac:dyDescent="0.45">
      <c r="B5" s="121" t="s">
        <v>22</v>
      </c>
      <c r="C5" s="121" t="s">
        <v>5</v>
      </c>
      <c r="F5" s="121" t="s">
        <v>115</v>
      </c>
      <c r="G5" s="121"/>
      <c r="H5" s="121" t="s">
        <v>116</v>
      </c>
      <c r="J5" s="121" t="s">
        <v>117</v>
      </c>
      <c r="L5" s="121" t="s">
        <v>111</v>
      </c>
      <c r="N5" s="482"/>
    </row>
    <row r="6" spans="2:14" x14ac:dyDescent="0.45">
      <c r="B6" s="175">
        <v>1</v>
      </c>
      <c r="C6" s="126" t="s">
        <v>120</v>
      </c>
      <c r="D6" s="176" t="str">
        <f>C6</f>
        <v>a</v>
      </c>
      <c r="E6" s="175" t="s">
        <v>121</v>
      </c>
      <c r="F6" s="127"/>
      <c r="G6" s="175" t="s">
        <v>67</v>
      </c>
      <c r="H6" s="127"/>
      <c r="I6" s="177" t="s">
        <v>122</v>
      </c>
      <c r="J6" s="127">
        <v>0</v>
      </c>
      <c r="K6" s="178" t="s">
        <v>0</v>
      </c>
      <c r="L6" s="128" t="str">
        <f>IF(OR(F6="",H6=""),"",(H6+IF(F6&gt;H6,1,0)-F6-J6)*24)</f>
        <v/>
      </c>
      <c r="N6" s="130"/>
    </row>
    <row r="7" spans="2:14" x14ac:dyDescent="0.45">
      <c r="B7" s="175">
        <v>2</v>
      </c>
      <c r="C7" s="126" t="s">
        <v>123</v>
      </c>
      <c r="D7" s="176" t="str">
        <f t="shared" ref="D7:D38" si="0">C7</f>
        <v>b</v>
      </c>
      <c r="E7" s="175" t="s">
        <v>121</v>
      </c>
      <c r="F7" s="127"/>
      <c r="G7" s="175" t="s">
        <v>67</v>
      </c>
      <c r="H7" s="127"/>
      <c r="I7" s="177" t="s">
        <v>122</v>
      </c>
      <c r="J7" s="127">
        <v>0</v>
      </c>
      <c r="K7" s="178" t="s">
        <v>0</v>
      </c>
      <c r="L7" s="128" t="str">
        <f>IF(OR(F7="",H7=""),"",(H7+IF(F7&gt;H7,1,0)-F7-J7)*24)</f>
        <v/>
      </c>
      <c r="N7" s="130"/>
    </row>
    <row r="8" spans="2:14" x14ac:dyDescent="0.45">
      <c r="B8" s="175">
        <v>3</v>
      </c>
      <c r="C8" s="126" t="s">
        <v>124</v>
      </c>
      <c r="D8" s="176" t="str">
        <f t="shared" si="0"/>
        <v>c</v>
      </c>
      <c r="E8" s="175" t="s">
        <v>121</v>
      </c>
      <c r="F8" s="127"/>
      <c r="G8" s="175" t="s">
        <v>67</v>
      </c>
      <c r="H8" s="127"/>
      <c r="I8" s="177" t="s">
        <v>122</v>
      </c>
      <c r="J8" s="127">
        <v>0</v>
      </c>
      <c r="K8" s="178" t="s">
        <v>0</v>
      </c>
      <c r="L8" s="128" t="str">
        <f>IF(OR(F8="",H8=""),"",(H8+IF(F8&gt;H8,1,0)-F8-J8)*24)</f>
        <v/>
      </c>
      <c r="N8" s="130"/>
    </row>
    <row r="9" spans="2:14" x14ac:dyDescent="0.45">
      <c r="B9" s="175">
        <v>4</v>
      </c>
      <c r="C9" s="126" t="s">
        <v>125</v>
      </c>
      <c r="D9" s="176" t="str">
        <f t="shared" si="0"/>
        <v>d</v>
      </c>
      <c r="E9" s="175" t="s">
        <v>121</v>
      </c>
      <c r="F9" s="127"/>
      <c r="G9" s="175" t="s">
        <v>67</v>
      </c>
      <c r="H9" s="127"/>
      <c r="I9" s="177" t="s">
        <v>122</v>
      </c>
      <c r="J9" s="127">
        <v>0</v>
      </c>
      <c r="K9" s="178" t="s">
        <v>0</v>
      </c>
      <c r="L9" s="128" t="str">
        <f>IF(OR(F9="",H9=""),"",(H9+IF(F9&gt;H9,1,0)-F9-J9)*24)</f>
        <v/>
      </c>
      <c r="N9" s="130"/>
    </row>
    <row r="10" spans="2:14" x14ac:dyDescent="0.45">
      <c r="B10" s="175">
        <v>5</v>
      </c>
      <c r="C10" s="126" t="s">
        <v>126</v>
      </c>
      <c r="D10" s="176" t="str">
        <f t="shared" si="0"/>
        <v>e</v>
      </c>
      <c r="E10" s="175" t="s">
        <v>121</v>
      </c>
      <c r="F10" s="127"/>
      <c r="G10" s="175" t="s">
        <v>67</v>
      </c>
      <c r="H10" s="127"/>
      <c r="I10" s="177" t="s">
        <v>122</v>
      </c>
      <c r="J10" s="127">
        <v>0</v>
      </c>
      <c r="K10" s="178" t="s">
        <v>0</v>
      </c>
      <c r="L10" s="128" t="str">
        <f t="shared" ref="L10:L22" si="1">IF(OR(F10="",H10=""),"",(H10+IF(F10&gt;H10,1,0)-F10-J10)*24)</f>
        <v/>
      </c>
      <c r="N10" s="130"/>
    </row>
    <row r="11" spans="2:14" x14ac:dyDescent="0.45">
      <c r="B11" s="175">
        <v>6</v>
      </c>
      <c r="C11" s="126" t="s">
        <v>127</v>
      </c>
      <c r="D11" s="176" t="str">
        <f t="shared" si="0"/>
        <v>f</v>
      </c>
      <c r="E11" s="175" t="s">
        <v>121</v>
      </c>
      <c r="F11" s="127"/>
      <c r="G11" s="175" t="s">
        <v>67</v>
      </c>
      <c r="H11" s="127"/>
      <c r="I11" s="177" t="s">
        <v>122</v>
      </c>
      <c r="J11" s="127">
        <v>0</v>
      </c>
      <c r="K11" s="178" t="s">
        <v>0</v>
      </c>
      <c r="L11" s="128" t="str">
        <f>IF(OR(F11="",H11=""),"",(H11+IF(F11&gt;H11,1,0)-F11-J11)*24)</f>
        <v/>
      </c>
      <c r="N11" s="130"/>
    </row>
    <row r="12" spans="2:14" x14ac:dyDescent="0.45">
      <c r="B12" s="175">
        <v>7</v>
      </c>
      <c r="C12" s="126" t="s">
        <v>128</v>
      </c>
      <c r="D12" s="176" t="str">
        <f t="shared" si="0"/>
        <v>g</v>
      </c>
      <c r="E12" s="175" t="s">
        <v>121</v>
      </c>
      <c r="F12" s="127"/>
      <c r="G12" s="175" t="s">
        <v>67</v>
      </c>
      <c r="H12" s="127"/>
      <c r="I12" s="177" t="s">
        <v>122</v>
      </c>
      <c r="J12" s="127">
        <v>0</v>
      </c>
      <c r="K12" s="178" t="s">
        <v>0</v>
      </c>
      <c r="L12" s="128" t="str">
        <f t="shared" si="1"/>
        <v/>
      </c>
      <c r="N12" s="130"/>
    </row>
    <row r="13" spans="2:14" x14ac:dyDescent="0.45">
      <c r="B13" s="175">
        <v>8</v>
      </c>
      <c r="C13" s="126" t="s">
        <v>129</v>
      </c>
      <c r="D13" s="176" t="str">
        <f t="shared" si="0"/>
        <v>h</v>
      </c>
      <c r="E13" s="175" t="s">
        <v>121</v>
      </c>
      <c r="F13" s="127"/>
      <c r="G13" s="175" t="s">
        <v>67</v>
      </c>
      <c r="H13" s="127"/>
      <c r="I13" s="177" t="s">
        <v>122</v>
      </c>
      <c r="J13" s="127">
        <v>0</v>
      </c>
      <c r="K13" s="178" t="s">
        <v>0</v>
      </c>
      <c r="L13" s="128" t="str">
        <f t="shared" si="1"/>
        <v/>
      </c>
      <c r="N13" s="130"/>
    </row>
    <row r="14" spans="2:14" x14ac:dyDescent="0.45">
      <c r="B14" s="175">
        <v>9</v>
      </c>
      <c r="C14" s="126" t="s">
        <v>130</v>
      </c>
      <c r="D14" s="176" t="str">
        <f t="shared" si="0"/>
        <v>i</v>
      </c>
      <c r="E14" s="175" t="s">
        <v>121</v>
      </c>
      <c r="F14" s="127"/>
      <c r="G14" s="175" t="s">
        <v>67</v>
      </c>
      <c r="H14" s="127"/>
      <c r="I14" s="177" t="s">
        <v>122</v>
      </c>
      <c r="J14" s="127">
        <v>0</v>
      </c>
      <c r="K14" s="178" t="s">
        <v>0</v>
      </c>
      <c r="L14" s="128" t="str">
        <f t="shared" si="1"/>
        <v/>
      </c>
      <c r="N14" s="130"/>
    </row>
    <row r="15" spans="2:14" x14ac:dyDescent="0.45">
      <c r="B15" s="175">
        <v>10</v>
      </c>
      <c r="C15" s="126" t="s">
        <v>131</v>
      </c>
      <c r="D15" s="176" t="str">
        <f t="shared" si="0"/>
        <v>j</v>
      </c>
      <c r="E15" s="175" t="s">
        <v>121</v>
      </c>
      <c r="F15" s="127"/>
      <c r="G15" s="175" t="s">
        <v>67</v>
      </c>
      <c r="H15" s="127"/>
      <c r="I15" s="177" t="s">
        <v>122</v>
      </c>
      <c r="J15" s="127">
        <v>0</v>
      </c>
      <c r="K15" s="178" t="s">
        <v>0</v>
      </c>
      <c r="L15" s="128" t="str">
        <f t="shared" si="1"/>
        <v/>
      </c>
      <c r="N15" s="130"/>
    </row>
    <row r="16" spans="2:14" x14ac:dyDescent="0.45">
      <c r="B16" s="175">
        <v>11</v>
      </c>
      <c r="C16" s="126" t="s">
        <v>132</v>
      </c>
      <c r="D16" s="176" t="str">
        <f t="shared" si="0"/>
        <v>k</v>
      </c>
      <c r="E16" s="175" t="s">
        <v>121</v>
      </c>
      <c r="F16" s="127"/>
      <c r="G16" s="175" t="s">
        <v>67</v>
      </c>
      <c r="H16" s="127"/>
      <c r="I16" s="177" t="s">
        <v>122</v>
      </c>
      <c r="J16" s="127">
        <v>0</v>
      </c>
      <c r="K16" s="178" t="s">
        <v>0</v>
      </c>
      <c r="L16" s="128" t="str">
        <f t="shared" si="1"/>
        <v/>
      </c>
      <c r="N16" s="130"/>
    </row>
    <row r="17" spans="2:14" x14ac:dyDescent="0.45">
      <c r="B17" s="175">
        <v>12</v>
      </c>
      <c r="C17" s="126" t="s">
        <v>133</v>
      </c>
      <c r="D17" s="176" t="str">
        <f t="shared" si="0"/>
        <v>l</v>
      </c>
      <c r="E17" s="175" t="s">
        <v>121</v>
      </c>
      <c r="F17" s="127"/>
      <c r="G17" s="175" t="s">
        <v>67</v>
      </c>
      <c r="H17" s="127"/>
      <c r="I17" s="177" t="s">
        <v>122</v>
      </c>
      <c r="J17" s="127">
        <v>0</v>
      </c>
      <c r="K17" s="178" t="s">
        <v>0</v>
      </c>
      <c r="L17" s="128" t="str">
        <f t="shared" si="1"/>
        <v/>
      </c>
      <c r="N17" s="130"/>
    </row>
    <row r="18" spans="2:14" x14ac:dyDescent="0.45">
      <c r="B18" s="175">
        <v>13</v>
      </c>
      <c r="C18" s="126" t="s">
        <v>134</v>
      </c>
      <c r="D18" s="176" t="str">
        <f t="shared" si="0"/>
        <v>m</v>
      </c>
      <c r="E18" s="175" t="s">
        <v>121</v>
      </c>
      <c r="F18" s="127"/>
      <c r="G18" s="175" t="s">
        <v>67</v>
      </c>
      <c r="H18" s="127"/>
      <c r="I18" s="177" t="s">
        <v>122</v>
      </c>
      <c r="J18" s="127">
        <v>0</v>
      </c>
      <c r="K18" s="178" t="s">
        <v>0</v>
      </c>
      <c r="L18" s="128" t="str">
        <f t="shared" si="1"/>
        <v/>
      </c>
      <c r="N18" s="130"/>
    </row>
    <row r="19" spans="2:14" x14ac:dyDescent="0.45">
      <c r="B19" s="175">
        <v>14</v>
      </c>
      <c r="C19" s="126" t="s">
        <v>135</v>
      </c>
      <c r="D19" s="176" t="str">
        <f t="shared" si="0"/>
        <v>n</v>
      </c>
      <c r="E19" s="175" t="s">
        <v>121</v>
      </c>
      <c r="F19" s="127"/>
      <c r="G19" s="175" t="s">
        <v>67</v>
      </c>
      <c r="H19" s="127"/>
      <c r="I19" s="177" t="s">
        <v>122</v>
      </c>
      <c r="J19" s="127">
        <v>0</v>
      </c>
      <c r="K19" s="178" t="s">
        <v>0</v>
      </c>
      <c r="L19" s="128" t="str">
        <f t="shared" si="1"/>
        <v/>
      </c>
      <c r="N19" s="130"/>
    </row>
    <row r="20" spans="2:14" x14ac:dyDescent="0.45">
      <c r="B20" s="175">
        <v>15</v>
      </c>
      <c r="C20" s="126" t="s">
        <v>136</v>
      </c>
      <c r="D20" s="176" t="str">
        <f t="shared" si="0"/>
        <v>o</v>
      </c>
      <c r="E20" s="175" t="s">
        <v>121</v>
      </c>
      <c r="F20" s="127"/>
      <c r="G20" s="175" t="s">
        <v>67</v>
      </c>
      <c r="H20" s="127"/>
      <c r="I20" s="177" t="s">
        <v>122</v>
      </c>
      <c r="J20" s="127">
        <v>0</v>
      </c>
      <c r="K20" s="178" t="s">
        <v>0</v>
      </c>
      <c r="L20" s="128" t="str">
        <f t="shared" si="1"/>
        <v/>
      </c>
      <c r="N20" s="130"/>
    </row>
    <row r="21" spans="2:14" x14ac:dyDescent="0.45">
      <c r="B21" s="175">
        <v>16</v>
      </c>
      <c r="C21" s="126" t="s">
        <v>137</v>
      </c>
      <c r="D21" s="176" t="str">
        <f t="shared" si="0"/>
        <v>p</v>
      </c>
      <c r="E21" s="175" t="s">
        <v>121</v>
      </c>
      <c r="F21" s="127"/>
      <c r="G21" s="175" t="s">
        <v>67</v>
      </c>
      <c r="H21" s="127"/>
      <c r="I21" s="177" t="s">
        <v>122</v>
      </c>
      <c r="J21" s="127">
        <v>0</v>
      </c>
      <c r="K21" s="178" t="s">
        <v>0</v>
      </c>
      <c r="L21" s="128" t="str">
        <f t="shared" si="1"/>
        <v/>
      </c>
      <c r="N21" s="130"/>
    </row>
    <row r="22" spans="2:14" x14ac:dyDescent="0.45">
      <c r="B22" s="175">
        <v>17</v>
      </c>
      <c r="C22" s="126" t="s">
        <v>138</v>
      </c>
      <c r="D22" s="176" t="str">
        <f t="shared" si="0"/>
        <v>q</v>
      </c>
      <c r="E22" s="175" t="s">
        <v>121</v>
      </c>
      <c r="F22" s="127"/>
      <c r="G22" s="175" t="s">
        <v>67</v>
      </c>
      <c r="H22" s="127"/>
      <c r="I22" s="177" t="s">
        <v>122</v>
      </c>
      <c r="J22" s="127">
        <v>0</v>
      </c>
      <c r="K22" s="178" t="s">
        <v>0</v>
      </c>
      <c r="L22" s="128" t="str">
        <f t="shared" si="1"/>
        <v/>
      </c>
      <c r="N22" s="130"/>
    </row>
    <row r="23" spans="2:14" x14ac:dyDescent="0.45">
      <c r="B23" s="175">
        <v>18</v>
      </c>
      <c r="C23" s="126" t="s">
        <v>139</v>
      </c>
      <c r="D23" s="176" t="str">
        <f t="shared" si="0"/>
        <v>r</v>
      </c>
      <c r="E23" s="175" t="s">
        <v>121</v>
      </c>
      <c r="F23" s="179"/>
      <c r="G23" s="175" t="s">
        <v>67</v>
      </c>
      <c r="H23" s="179"/>
      <c r="I23" s="177" t="s">
        <v>122</v>
      </c>
      <c r="J23" s="179"/>
      <c r="K23" s="178" t="s">
        <v>0</v>
      </c>
      <c r="L23" s="126">
        <v>1</v>
      </c>
      <c r="N23" s="130"/>
    </row>
    <row r="24" spans="2:14" x14ac:dyDescent="0.45">
      <c r="B24" s="175">
        <v>19</v>
      </c>
      <c r="C24" s="126" t="s">
        <v>140</v>
      </c>
      <c r="D24" s="176" t="str">
        <f t="shared" si="0"/>
        <v>s</v>
      </c>
      <c r="E24" s="175" t="s">
        <v>121</v>
      </c>
      <c r="F24" s="179"/>
      <c r="G24" s="175" t="s">
        <v>67</v>
      </c>
      <c r="H24" s="179"/>
      <c r="I24" s="177" t="s">
        <v>122</v>
      </c>
      <c r="J24" s="179"/>
      <c r="K24" s="178" t="s">
        <v>0</v>
      </c>
      <c r="L24" s="126">
        <v>2</v>
      </c>
      <c r="N24" s="130"/>
    </row>
    <row r="25" spans="2:14" x14ac:dyDescent="0.45">
      <c r="B25" s="175">
        <v>20</v>
      </c>
      <c r="C25" s="126" t="s">
        <v>141</v>
      </c>
      <c r="D25" s="176" t="str">
        <f t="shared" si="0"/>
        <v>t</v>
      </c>
      <c r="E25" s="175" t="s">
        <v>121</v>
      </c>
      <c r="F25" s="179"/>
      <c r="G25" s="175" t="s">
        <v>67</v>
      </c>
      <c r="H25" s="179"/>
      <c r="I25" s="177" t="s">
        <v>122</v>
      </c>
      <c r="J25" s="179"/>
      <c r="K25" s="178" t="s">
        <v>0</v>
      </c>
      <c r="L25" s="126">
        <v>3</v>
      </c>
      <c r="N25" s="130"/>
    </row>
    <row r="26" spans="2:14" x14ac:dyDescent="0.45">
      <c r="B26" s="175">
        <v>21</v>
      </c>
      <c r="C26" s="126" t="s">
        <v>142</v>
      </c>
      <c r="D26" s="176" t="str">
        <f t="shared" si="0"/>
        <v>u</v>
      </c>
      <c r="E26" s="175" t="s">
        <v>121</v>
      </c>
      <c r="F26" s="179"/>
      <c r="G26" s="175" t="s">
        <v>67</v>
      </c>
      <c r="H26" s="179"/>
      <c r="I26" s="177" t="s">
        <v>122</v>
      </c>
      <c r="J26" s="179"/>
      <c r="K26" s="178" t="s">
        <v>0</v>
      </c>
      <c r="L26" s="126">
        <v>4</v>
      </c>
      <c r="N26" s="130"/>
    </row>
    <row r="27" spans="2:14" x14ac:dyDescent="0.45">
      <c r="B27" s="175">
        <v>22</v>
      </c>
      <c r="C27" s="126" t="s">
        <v>143</v>
      </c>
      <c r="D27" s="176" t="str">
        <f t="shared" si="0"/>
        <v>v</v>
      </c>
      <c r="E27" s="175" t="s">
        <v>121</v>
      </c>
      <c r="F27" s="179"/>
      <c r="G27" s="175" t="s">
        <v>67</v>
      </c>
      <c r="H27" s="179"/>
      <c r="I27" s="177" t="s">
        <v>122</v>
      </c>
      <c r="J27" s="179"/>
      <c r="K27" s="178" t="s">
        <v>0</v>
      </c>
      <c r="L27" s="126">
        <v>5</v>
      </c>
      <c r="N27" s="130"/>
    </row>
    <row r="28" spans="2:14" x14ac:dyDescent="0.45">
      <c r="B28" s="175">
        <v>23</v>
      </c>
      <c r="C28" s="126" t="s">
        <v>144</v>
      </c>
      <c r="D28" s="176" t="str">
        <f t="shared" si="0"/>
        <v>w</v>
      </c>
      <c r="E28" s="175" t="s">
        <v>121</v>
      </c>
      <c r="F28" s="179"/>
      <c r="G28" s="175" t="s">
        <v>67</v>
      </c>
      <c r="H28" s="179"/>
      <c r="I28" s="177" t="s">
        <v>122</v>
      </c>
      <c r="J28" s="179"/>
      <c r="K28" s="178" t="s">
        <v>0</v>
      </c>
      <c r="L28" s="126">
        <v>6</v>
      </c>
      <c r="N28" s="130"/>
    </row>
    <row r="29" spans="2:14" x14ac:dyDescent="0.45">
      <c r="B29" s="175">
        <v>24</v>
      </c>
      <c r="C29" s="126" t="s">
        <v>145</v>
      </c>
      <c r="D29" s="176" t="str">
        <f t="shared" si="0"/>
        <v>x</v>
      </c>
      <c r="E29" s="175" t="s">
        <v>121</v>
      </c>
      <c r="F29" s="179"/>
      <c r="G29" s="175" t="s">
        <v>67</v>
      </c>
      <c r="H29" s="179"/>
      <c r="I29" s="177" t="s">
        <v>122</v>
      </c>
      <c r="J29" s="179"/>
      <c r="K29" s="178" t="s">
        <v>0</v>
      </c>
      <c r="L29" s="126">
        <v>7</v>
      </c>
      <c r="N29" s="130"/>
    </row>
    <row r="30" spans="2:14" x14ac:dyDescent="0.45">
      <c r="B30" s="175">
        <v>25</v>
      </c>
      <c r="C30" s="126" t="s">
        <v>146</v>
      </c>
      <c r="D30" s="176" t="str">
        <f t="shared" si="0"/>
        <v>y</v>
      </c>
      <c r="E30" s="175" t="s">
        <v>121</v>
      </c>
      <c r="F30" s="179"/>
      <c r="G30" s="175" t="s">
        <v>67</v>
      </c>
      <c r="H30" s="179"/>
      <c r="I30" s="177" t="s">
        <v>122</v>
      </c>
      <c r="J30" s="179"/>
      <c r="K30" s="178" t="s">
        <v>0</v>
      </c>
      <c r="L30" s="126">
        <v>8</v>
      </c>
      <c r="N30" s="130"/>
    </row>
    <row r="31" spans="2:14" x14ac:dyDescent="0.45">
      <c r="B31" s="175">
        <v>26</v>
      </c>
      <c r="C31" s="126" t="s">
        <v>147</v>
      </c>
      <c r="D31" s="176" t="str">
        <f t="shared" si="0"/>
        <v>z</v>
      </c>
      <c r="E31" s="175" t="s">
        <v>121</v>
      </c>
      <c r="F31" s="179"/>
      <c r="G31" s="175" t="s">
        <v>67</v>
      </c>
      <c r="H31" s="179"/>
      <c r="I31" s="177" t="s">
        <v>122</v>
      </c>
      <c r="J31" s="179"/>
      <c r="K31" s="178" t="s">
        <v>0</v>
      </c>
      <c r="L31" s="126">
        <v>1</v>
      </c>
      <c r="N31" s="130"/>
    </row>
    <row r="32" spans="2:14" x14ac:dyDescent="0.45">
      <c r="B32" s="175">
        <v>27</v>
      </c>
      <c r="C32" s="126" t="s">
        <v>145</v>
      </c>
      <c r="D32" s="176" t="str">
        <f t="shared" si="0"/>
        <v>x</v>
      </c>
      <c r="E32" s="175" t="s">
        <v>121</v>
      </c>
      <c r="F32" s="179"/>
      <c r="G32" s="175" t="s">
        <v>67</v>
      </c>
      <c r="H32" s="179"/>
      <c r="I32" s="177" t="s">
        <v>122</v>
      </c>
      <c r="J32" s="179"/>
      <c r="K32" s="178" t="s">
        <v>0</v>
      </c>
      <c r="L32" s="126">
        <v>2</v>
      </c>
      <c r="N32" s="130"/>
    </row>
    <row r="33" spans="2:14" x14ac:dyDescent="0.45">
      <c r="B33" s="175">
        <v>28</v>
      </c>
      <c r="C33" s="126" t="s">
        <v>195</v>
      </c>
      <c r="D33" s="176" t="str">
        <f t="shared" si="0"/>
        <v>aa</v>
      </c>
      <c r="E33" s="175" t="s">
        <v>121</v>
      </c>
      <c r="F33" s="179"/>
      <c r="G33" s="175" t="s">
        <v>67</v>
      </c>
      <c r="H33" s="179"/>
      <c r="I33" s="177" t="s">
        <v>122</v>
      </c>
      <c r="J33" s="179"/>
      <c r="K33" s="178" t="s">
        <v>0</v>
      </c>
      <c r="L33" s="126">
        <v>3</v>
      </c>
      <c r="N33" s="130"/>
    </row>
    <row r="34" spans="2:14" x14ac:dyDescent="0.45">
      <c r="B34" s="175">
        <v>29</v>
      </c>
      <c r="C34" s="126" t="s">
        <v>196</v>
      </c>
      <c r="D34" s="176" t="str">
        <f t="shared" si="0"/>
        <v>ab</v>
      </c>
      <c r="E34" s="175" t="s">
        <v>121</v>
      </c>
      <c r="F34" s="179"/>
      <c r="G34" s="175" t="s">
        <v>67</v>
      </c>
      <c r="H34" s="179"/>
      <c r="I34" s="177" t="s">
        <v>122</v>
      </c>
      <c r="J34" s="179"/>
      <c r="K34" s="178" t="s">
        <v>0</v>
      </c>
      <c r="L34" s="126">
        <v>4</v>
      </c>
      <c r="N34" s="130"/>
    </row>
    <row r="35" spans="2:14" x14ac:dyDescent="0.45">
      <c r="B35" s="175">
        <v>30</v>
      </c>
      <c r="C35" s="126" t="s">
        <v>197</v>
      </c>
      <c r="D35" s="176" t="str">
        <f t="shared" si="0"/>
        <v>ac</v>
      </c>
      <c r="E35" s="175" t="s">
        <v>121</v>
      </c>
      <c r="F35" s="179"/>
      <c r="G35" s="175" t="s">
        <v>67</v>
      </c>
      <c r="H35" s="179"/>
      <c r="I35" s="177" t="s">
        <v>122</v>
      </c>
      <c r="J35" s="179"/>
      <c r="K35" s="178" t="s">
        <v>0</v>
      </c>
      <c r="L35" s="126">
        <v>5</v>
      </c>
      <c r="N35" s="130"/>
    </row>
    <row r="36" spans="2:14" x14ac:dyDescent="0.45">
      <c r="B36" s="175">
        <v>31</v>
      </c>
      <c r="C36" s="126" t="s">
        <v>198</v>
      </c>
      <c r="D36" s="176" t="str">
        <f t="shared" si="0"/>
        <v>ad</v>
      </c>
      <c r="E36" s="175" t="s">
        <v>121</v>
      </c>
      <c r="F36" s="179"/>
      <c r="G36" s="175" t="s">
        <v>67</v>
      </c>
      <c r="H36" s="179"/>
      <c r="I36" s="177" t="s">
        <v>122</v>
      </c>
      <c r="J36" s="179"/>
      <c r="K36" s="178" t="s">
        <v>0</v>
      </c>
      <c r="L36" s="126">
        <v>6</v>
      </c>
      <c r="N36" s="130"/>
    </row>
    <row r="37" spans="2:14" x14ac:dyDescent="0.45">
      <c r="B37" s="175">
        <v>32</v>
      </c>
      <c r="C37" s="126" t="s">
        <v>199</v>
      </c>
      <c r="D37" s="176" t="str">
        <f t="shared" si="0"/>
        <v>ae</v>
      </c>
      <c r="E37" s="175" t="s">
        <v>121</v>
      </c>
      <c r="F37" s="179"/>
      <c r="G37" s="175" t="s">
        <v>67</v>
      </c>
      <c r="H37" s="179"/>
      <c r="I37" s="177" t="s">
        <v>122</v>
      </c>
      <c r="J37" s="179"/>
      <c r="K37" s="178" t="s">
        <v>0</v>
      </c>
      <c r="L37" s="126">
        <v>7</v>
      </c>
      <c r="N37" s="130"/>
    </row>
    <row r="38" spans="2:14" x14ac:dyDescent="0.45">
      <c r="B38" s="175">
        <v>33</v>
      </c>
      <c r="C38" s="126" t="s">
        <v>200</v>
      </c>
      <c r="D38" s="176" t="str">
        <f t="shared" si="0"/>
        <v>af</v>
      </c>
      <c r="E38" s="175" t="s">
        <v>121</v>
      </c>
      <c r="F38" s="179"/>
      <c r="G38" s="175" t="s">
        <v>67</v>
      </c>
      <c r="H38" s="179"/>
      <c r="I38" s="177" t="s">
        <v>122</v>
      </c>
      <c r="J38" s="179"/>
      <c r="K38" s="178" t="s">
        <v>0</v>
      </c>
      <c r="L38" s="126">
        <v>8</v>
      </c>
      <c r="N38" s="130"/>
    </row>
    <row r="39" spans="2:14" x14ac:dyDescent="0.45">
      <c r="B39" s="175">
        <v>34</v>
      </c>
      <c r="C39" s="180" t="s">
        <v>201</v>
      </c>
      <c r="D39" s="176"/>
      <c r="E39" s="175" t="s">
        <v>121</v>
      </c>
      <c r="F39" s="127"/>
      <c r="G39" s="175" t="s">
        <v>67</v>
      </c>
      <c r="H39" s="127"/>
      <c r="I39" s="177" t="s">
        <v>122</v>
      </c>
      <c r="J39" s="127">
        <v>0</v>
      </c>
      <c r="K39" s="178" t="s">
        <v>0</v>
      </c>
      <c r="L39" s="128" t="str">
        <f t="shared" ref="L39:L40" si="2">IF(OR(F39="",H39=""),"",(H39+IF(F39&gt;H39,1,0)-F39-J39)*24)</f>
        <v/>
      </c>
      <c r="N39" s="130"/>
    </row>
    <row r="40" spans="2:14" x14ac:dyDescent="0.45">
      <c r="B40" s="175"/>
      <c r="C40" s="181" t="s">
        <v>150</v>
      </c>
      <c r="D40" s="176"/>
      <c r="E40" s="175" t="s">
        <v>121</v>
      </c>
      <c r="F40" s="127"/>
      <c r="G40" s="175" t="s">
        <v>67</v>
      </c>
      <c r="H40" s="127"/>
      <c r="I40" s="177" t="s">
        <v>122</v>
      </c>
      <c r="J40" s="127">
        <v>0</v>
      </c>
      <c r="K40" s="178" t="s">
        <v>0</v>
      </c>
      <c r="L40" s="128" t="str">
        <f t="shared" si="2"/>
        <v/>
      </c>
      <c r="N40" s="130"/>
    </row>
    <row r="41" spans="2:14" x14ac:dyDescent="0.45">
      <c r="B41" s="175"/>
      <c r="C41" s="182" t="s">
        <v>150</v>
      </c>
      <c r="D41" s="176" t="str">
        <f>C39</f>
        <v>ag</v>
      </c>
      <c r="E41" s="175" t="s">
        <v>121</v>
      </c>
      <c r="F41" s="127" t="s">
        <v>150</v>
      </c>
      <c r="G41" s="175" t="s">
        <v>67</v>
      </c>
      <c r="H41" s="127" t="s">
        <v>150</v>
      </c>
      <c r="I41" s="177" t="s">
        <v>122</v>
      </c>
      <c r="J41" s="127" t="s">
        <v>150</v>
      </c>
      <c r="K41" s="178" t="s">
        <v>0</v>
      </c>
      <c r="L41" s="128" t="str">
        <f>IF(OR(L39="",L40=""),"",L39+L40)</f>
        <v/>
      </c>
      <c r="N41" s="130" t="s">
        <v>202</v>
      </c>
    </row>
    <row r="42" spans="2:14" x14ac:dyDescent="0.45">
      <c r="B42" s="175"/>
      <c r="C42" s="180" t="s">
        <v>203</v>
      </c>
      <c r="D42" s="176"/>
      <c r="E42" s="175" t="s">
        <v>121</v>
      </c>
      <c r="F42" s="127"/>
      <c r="G42" s="175" t="s">
        <v>67</v>
      </c>
      <c r="H42" s="127"/>
      <c r="I42" s="177" t="s">
        <v>122</v>
      </c>
      <c r="J42" s="127">
        <v>0</v>
      </c>
      <c r="K42" s="178" t="s">
        <v>0</v>
      </c>
      <c r="L42" s="128" t="str">
        <f t="shared" ref="L42:L43" si="3">IF(OR(F42="",H42=""),"",(H42+IF(F42&gt;H42,1,0)-F42-J42)*24)</f>
        <v/>
      </c>
      <c r="N42" s="130"/>
    </row>
    <row r="43" spans="2:14" x14ac:dyDescent="0.45">
      <c r="B43" s="175">
        <v>35</v>
      </c>
      <c r="C43" s="181" t="s">
        <v>150</v>
      </c>
      <c r="D43" s="176"/>
      <c r="E43" s="175" t="s">
        <v>121</v>
      </c>
      <c r="F43" s="127"/>
      <c r="G43" s="175" t="s">
        <v>67</v>
      </c>
      <c r="H43" s="127"/>
      <c r="I43" s="177" t="s">
        <v>122</v>
      </c>
      <c r="J43" s="127">
        <v>0</v>
      </c>
      <c r="K43" s="178" t="s">
        <v>0</v>
      </c>
      <c r="L43" s="128" t="str">
        <f t="shared" si="3"/>
        <v/>
      </c>
      <c r="N43" s="130"/>
    </row>
    <row r="44" spans="2:14" x14ac:dyDescent="0.45">
      <c r="B44" s="175"/>
      <c r="C44" s="182" t="s">
        <v>150</v>
      </c>
      <c r="D44" s="176" t="str">
        <f>C42</f>
        <v>ah</v>
      </c>
      <c r="E44" s="175" t="s">
        <v>121</v>
      </c>
      <c r="F44" s="127" t="s">
        <v>150</v>
      </c>
      <c r="G44" s="175" t="s">
        <v>67</v>
      </c>
      <c r="H44" s="127" t="s">
        <v>150</v>
      </c>
      <c r="I44" s="177" t="s">
        <v>122</v>
      </c>
      <c r="J44" s="127" t="s">
        <v>150</v>
      </c>
      <c r="K44" s="178" t="s">
        <v>0</v>
      </c>
      <c r="L44" s="128" t="str">
        <f>IF(OR(L42="",L43=""),"",L42+L43)</f>
        <v/>
      </c>
      <c r="N44" s="130" t="s">
        <v>204</v>
      </c>
    </row>
    <row r="45" spans="2:14" x14ac:dyDescent="0.45">
      <c r="B45" s="175"/>
      <c r="C45" s="180" t="s">
        <v>205</v>
      </c>
      <c r="D45" s="176"/>
      <c r="E45" s="175" t="s">
        <v>121</v>
      </c>
      <c r="F45" s="127"/>
      <c r="G45" s="175" t="s">
        <v>67</v>
      </c>
      <c r="H45" s="127"/>
      <c r="I45" s="177" t="s">
        <v>122</v>
      </c>
      <c r="J45" s="127">
        <v>0</v>
      </c>
      <c r="K45" s="178" t="s">
        <v>0</v>
      </c>
      <c r="L45" s="128" t="str">
        <f t="shared" ref="L45:L46" si="4">IF(OR(F45="",H45=""),"",(H45+IF(F45&gt;H45,1,0)-F45-J45)*24)</f>
        <v/>
      </c>
      <c r="N45" s="130"/>
    </row>
    <row r="46" spans="2:14" x14ac:dyDescent="0.45">
      <c r="B46" s="175">
        <v>36</v>
      </c>
      <c r="C46" s="181" t="s">
        <v>150</v>
      </c>
      <c r="D46" s="176"/>
      <c r="E46" s="175" t="s">
        <v>121</v>
      </c>
      <c r="F46" s="127"/>
      <c r="G46" s="175" t="s">
        <v>67</v>
      </c>
      <c r="H46" s="127"/>
      <c r="I46" s="177" t="s">
        <v>122</v>
      </c>
      <c r="J46" s="127">
        <v>0</v>
      </c>
      <c r="K46" s="178" t="s">
        <v>0</v>
      </c>
      <c r="L46" s="128" t="str">
        <f t="shared" si="4"/>
        <v/>
      </c>
      <c r="N46" s="130"/>
    </row>
    <row r="47" spans="2:14" x14ac:dyDescent="0.45">
      <c r="B47" s="175"/>
      <c r="C47" s="182" t="s">
        <v>150</v>
      </c>
      <c r="D47" s="176" t="str">
        <f>C45</f>
        <v>ai</v>
      </c>
      <c r="E47" s="175" t="s">
        <v>121</v>
      </c>
      <c r="F47" s="127" t="s">
        <v>150</v>
      </c>
      <c r="G47" s="175" t="s">
        <v>67</v>
      </c>
      <c r="H47" s="127" t="s">
        <v>150</v>
      </c>
      <c r="I47" s="177" t="s">
        <v>122</v>
      </c>
      <c r="J47" s="127" t="s">
        <v>150</v>
      </c>
      <c r="K47" s="178" t="s">
        <v>0</v>
      </c>
      <c r="L47" s="128" t="str">
        <f>IF(OR(L45="",L46=""),"",L45+L46)</f>
        <v/>
      </c>
      <c r="N47" s="130" t="s">
        <v>204</v>
      </c>
    </row>
    <row r="49" spans="3:4" x14ac:dyDescent="0.45">
      <c r="C49" s="123" t="s">
        <v>248</v>
      </c>
      <c r="D49" s="123"/>
    </row>
    <row r="50" spans="3:4" x14ac:dyDescent="0.45">
      <c r="C50" s="123" t="s">
        <v>249</v>
      </c>
      <c r="D50" s="123"/>
    </row>
    <row r="51" spans="3:4" x14ac:dyDescent="0.45">
      <c r="C51" s="123" t="s">
        <v>246</v>
      </c>
      <c r="D51" s="123"/>
    </row>
    <row r="52" spans="3:4" x14ac:dyDescent="0.45">
      <c r="C52" s="123" t="s">
        <v>247</v>
      </c>
      <c r="D52" s="123"/>
    </row>
    <row r="53" spans="3:4" x14ac:dyDescent="0.45">
      <c r="C53" s="123" t="s">
        <v>153</v>
      </c>
      <c r="D53" s="123"/>
    </row>
    <row r="54" spans="3:4" x14ac:dyDescent="0.45">
      <c r="C54" s="123" t="s">
        <v>154</v>
      </c>
      <c r="D54" s="123"/>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WPCW039</cp:lastModifiedBy>
  <dcterms:created xsi:type="dcterms:W3CDTF">2025-10-20T05:32:00Z</dcterms:created>
  <dcterms:modified xsi:type="dcterms:W3CDTF">2025-10-20T05:32:00Z</dcterms:modified>
</cp:coreProperties>
</file>