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1"/>
  <workbookPr/>
  <mc:AlternateContent xmlns:mc="http://schemas.openxmlformats.org/markup-compatibility/2006">
    <mc:Choice Requires="x15">
      <x15ac:absPath xmlns:x15ac="http://schemas.microsoft.com/office/spreadsheetml/2010/11/ac" url="G:\02財政課\2021(R3)\12公営企業決算統計\01 通知・決算・資料\03 その他照会（経営比較分析含む）\0106【京都府自治振興課（1月28日〆）】公営企業に係る「経営比較分析表」（令和２年度決算）の分析等について\02各課回答\下水道提出分\"/>
    </mc:Choice>
  </mc:AlternateContent>
  <xr:revisionPtr revIDLastSave="0" documentId="13_ncr:1_{2B162F3F-42D3-4B2F-A1E7-C70E61B079F1}" xr6:coauthVersionLast="36" xr6:coauthVersionMax="36" xr10:uidLastSave="{00000000-0000-0000-0000-000000000000}"/>
  <workbookProtection workbookAlgorithmName="SHA-512" workbookHashValue="YkPv5HGnXCKQyvDVHo2cXfpDHD7cRHrdQnZ0sYGtestM8bV67JVYN4GHFTrinOMnmzPDTYAjksnyY/VboMwDmg==" workbookSaltValue="dVQ5pvQfn97QKPN3YDd+sg==" workbookSpinCount="100000" lockStructure="1"/>
  <bookViews>
    <workbookView xWindow="0" yWindow="0" windowWidth="15360" windowHeight="7632"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T6" i="5"/>
  <c r="AT8" i="4" s="1"/>
  <c r="S6" i="5"/>
  <c r="R6" i="5"/>
  <c r="Q6" i="5"/>
  <c r="W10" i="4" s="1"/>
  <c r="P6" i="5"/>
  <c r="P10" i="4" s="1"/>
  <c r="O6" i="5"/>
  <c r="I10" i="4" s="1"/>
  <c r="N6" i="5"/>
  <c r="M6" i="5"/>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F85" i="4"/>
  <c r="E85" i="4"/>
  <c r="AL10" i="4"/>
  <c r="AD10" i="4"/>
  <c r="B10" i="4"/>
  <c r="BB8" i="4"/>
  <c r="AL8" i="4"/>
  <c r="AD8" i="4"/>
  <c r="P8" i="4"/>
  <c r="I8" i="4"/>
</calcChain>
</file>

<file path=xl/sharedStrings.xml><?xml version="1.0" encoding="utf-8"?>
<sst xmlns="http://schemas.openxmlformats.org/spreadsheetml/2006/main" count="275" uniqueCount="118">
  <si>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</si>
  <si>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</si>
  <si>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</si>
  <si>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</si>
  <si>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</si>
  <si>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</si>
  <si>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</si>
  <si>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</si>
  <si>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</si>
  <si>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</si>
  <si>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</si>
  <si>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</si>
  <si>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</si>
  <si>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</si>
  <si>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</si>
  <si>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</si>
  <si>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</si>
  <si>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</si>
  <si>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</si>
  <si>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</si>
  <si>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</si>
  <si>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</si>
  <si>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</si>
  <si>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</si>
  <si>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</si>
  <si>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</si>
  <si>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</si>
  <si>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</si>
  <si>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</si>
  <si>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</si>
  <si>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</si>
  <si>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</si>
  <si>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</si>
  <si>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</si>
  <si>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</si>
  <si>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</si>
  <si>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</si>
  <si>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</si>
  <si>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</si>
  <si>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</si>
  <si>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</si>
  <si>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</si>
  <si>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</si>
  <si>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</si>
  <si>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</si>
  <si>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</si>
  <si>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</si>
  <si>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</si>
  <si>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</si>
  <si>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</si>
  <si>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</si>
  <si>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</si>
  <si>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</si>
  <si>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</si>
  <si>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</si>
  <si>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</si>
  <si>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</si>
  <si>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</si>
  <si>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</si>
  <si>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</si>
  <si>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</si>
  <si>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</si>
  <si>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</si>
  <si>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</si>
  <si>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</si>
  <si>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</si>
  <si>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</si>
  <si>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</si>
  <si>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</si>
  <si>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</si>
  <si>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</si>
  <si>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</si>
  <si>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</si>
  <si>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</si>
  <si>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</si>
  <si>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</si>
  <si>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</si>
  <si>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</si>
  <si>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</si>
  <si>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</si>
  <si>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</si>
  <si>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</si>
  <si>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</si>
  <si>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</si>
  <si>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</si>
  <si>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</si>
  <si>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</si>
  <si>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</si>
  <si>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</si>
  <si>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</si>
  <si>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</si>
  <si>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</si>
  <si>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</si>
  <si>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</si>
  <si>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</si>
  <si>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</si>
  <si>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舞鶴市</t>
  </si>
  <si>
    <t>法適用</t>
  </si>
  <si>
    <t>下水道事業</t>
  </si>
  <si>
    <t>特定環境保全公共下水道</t>
  </si>
  <si>
    <t>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</si>
  <si>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</si>
  <si>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</si>
  <si>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</si>
  <si>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</si>
  <si>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</si>
  <si>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</si>
  <si>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</si>
  <si>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</si>
  <si>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</si>
  <si>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</si>
  <si>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</si>
  <si>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</si>
  <si>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</si>
  <si>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</si>
  <si>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法適用後３年しか経過しておらず、①有形固定資産減価償却率は低い状況です。また、管渠については、法定耐用年数を超過したものが無いことから、②管渠老朽化率、③管渠改善化率は0%となっています。</t>
    <rPh sb="62" eb="63">
      <t>ナ</t>
    </rPh>
    <phoneticPr fontId="5"/>
  </si>
  <si>
    <t>　特定環境保全公共下水道は、事業完了後一定年数が経過しており、一部の施設については、すでに更新事業を実施しています。今後は、人口減少等により、使用料収入は減少傾向にあると見込まれ、大変厳しい経営状況にあることから、令和2年度から10カ年の中期経営計画である経営戦略を基本に、状況の変化にも対応しつつ、経費の節減を図り、安定的に持続可能な経営に努めます。</t>
    <rPh sb="1" eb="3">
      <t>トクテイ</t>
    </rPh>
    <rPh sb="3" eb="5">
      <t>カンキョウ</t>
    </rPh>
    <rPh sb="5" eb="7">
      <t>ホゼン</t>
    </rPh>
    <rPh sb="7" eb="9">
      <t>コウキョウ</t>
    </rPh>
    <rPh sb="9" eb="11">
      <t>ゲスイ</t>
    </rPh>
    <rPh sb="11" eb="12">
      <t>ミチ</t>
    </rPh>
    <rPh sb="14" eb="16">
      <t>ジギョウ</t>
    </rPh>
    <rPh sb="16" eb="18">
      <t>カンリョウ</t>
    </rPh>
    <rPh sb="18" eb="19">
      <t>ゴ</t>
    </rPh>
    <rPh sb="19" eb="21">
      <t>イッテイ</t>
    </rPh>
    <rPh sb="21" eb="23">
      <t>ネンスウ</t>
    </rPh>
    <rPh sb="24" eb="26">
      <t>ケイカ</t>
    </rPh>
    <rPh sb="31" eb="33">
      <t>イチブ</t>
    </rPh>
    <rPh sb="34" eb="36">
      <t>シセツ</t>
    </rPh>
    <rPh sb="45" eb="47">
      <t>コウシン</t>
    </rPh>
    <rPh sb="47" eb="49">
      <t>ジギョウ</t>
    </rPh>
    <rPh sb="50" eb="52">
      <t>ジッシジギョウリッチトウジョウケンシヨウリョウシュウエキタイヒヨウオオセイサンコウリツワルカダイドリョウキンカイテイカイゼンミコカンガコンゴホンネンドサクテイゲスイドウジギョウケイエイセンリャクモトショウライアンテイテキジギョウウンエイカキコウモクジュウテンテキトクジュウテンテキトクジコウケイエイセンリャクジッセンブンセキモトネンリョウキンカイテイジッシキギョウサイザンダカマイトシサクゲンケイカクモトケイカクテキシセツコウシンジッシ</t>
    </rPh>
    <rPh sb="107" eb="109">
      <t>レイワ</t>
    </rPh>
    <rPh sb="110" eb="112">
      <t>ネンド</t>
    </rPh>
    <rPh sb="117" eb="118">
      <t>ネン</t>
    </rPh>
    <rPh sb="133" eb="135">
      <t>キホン</t>
    </rPh>
    <rPh sb="150" eb="152">
      <t>ケイヒ</t>
    </rPh>
    <rPh sb="153" eb="155">
      <t>セツゲン</t>
    </rPh>
    <rPh sb="156" eb="157">
      <t>ハカ</t>
    </rPh>
    <rPh sb="159" eb="162">
      <t>アンテイテキ</t>
    </rPh>
    <rPh sb="171" eb="172">
      <t>ツト</t>
    </rPh>
    <phoneticPr fontId="5"/>
  </si>
  <si>
    <t>　本市の下水道は、各事業（公共下水、特定環境保全公共下水、農業集落排水、漁業集落排水、合併処理浄化槽）を一体的に経営しており、経費の一部は按分等により算出して経営比較分析表を算出しています。また、平成30年度に地方公営企業法を適用したことから、令和2年度は、適用後3年目の決算であり、ぞれ以前の数値は比較対象としていません。
　特定環境保全公共下水道については、３処理区で事業を実施していますが、それぞれ小規模であり、⑥汚水処理原価は類似団体平均の約２倍程度となっています。また、⑦施設利用率も低く減少傾向です。⑤経費回収率は、令和2年度に下水道使用料を平均10.6％増となる改定を実施したことにより、40％を超えたものの平均値より低い状況であり、一般会計からの繰入により、①経常収支比率は100％を若干超えている状況です。
　④企業債残高対事業規模比率については、一般会計負担額の算出方法を法適用企業のものに訂正をした結果、令和元年度以降高い数値となっており、類似団体に比べて非常に高い数値となっています。</t>
    <rPh sb="164" eb="166">
      <t>トクテイ</t>
    </rPh>
    <rPh sb="166" eb="168">
      <t>カンキョウ</t>
    </rPh>
    <rPh sb="168" eb="170">
      <t>ホゼン</t>
    </rPh>
    <rPh sb="182" eb="184">
      <t>ショリ</t>
    </rPh>
    <rPh sb="184" eb="185">
      <t>ク</t>
    </rPh>
    <rPh sb="186" eb="188">
      <t>ジギョウ</t>
    </rPh>
    <rPh sb="189" eb="191">
      <t>ジッシ</t>
    </rPh>
    <rPh sb="202" eb="205">
      <t>ショウキボ</t>
    </rPh>
    <rPh sb="217" eb="219">
      <t>ルイジ</t>
    </rPh>
    <rPh sb="219" eb="221">
      <t>ダンタイ</t>
    </rPh>
    <rPh sb="221" eb="223">
      <t>ヘイキン</t>
    </rPh>
    <rPh sb="224" eb="225">
      <t>ヤク</t>
    </rPh>
    <rPh sb="226" eb="227">
      <t>バイ</t>
    </rPh>
    <rPh sb="227" eb="229">
      <t>テイド</t>
    </rPh>
    <rPh sb="247" eb="248">
      <t>ヒク</t>
    </rPh>
    <rPh sb="249" eb="251">
      <t>ゲンショウ</t>
    </rPh>
    <rPh sb="251" eb="253">
      <t>ケイコウ</t>
    </rPh>
    <rPh sb="291" eb="293">
      <t>ジッシ</t>
    </rPh>
    <rPh sb="305" eb="306">
      <t>コ</t>
    </rPh>
    <rPh sb="311" eb="314">
      <t>ヘイキンチ</t>
    </rPh>
    <rPh sb="316" eb="317">
      <t>ヒク</t>
    </rPh>
    <rPh sb="318" eb="320">
      <t>ジョウキョウ</t>
    </rPh>
    <rPh sb="346" eb="347">
      <t>ミ</t>
    </rPh>
    <rPh sb="350" eb="352">
      <t>ジョウキョウ</t>
    </rPh>
    <rPh sb="356" eb="358">
      <t>イッパン</t>
    </rPh>
    <rPh sb="413" eb="415">
      <t>レイワ</t>
    </rPh>
    <rPh sb="415" eb="417">
      <t>ガンネン</t>
    </rPh>
    <rPh sb="417" eb="418">
      <t>ド</t>
    </rPh>
    <rPh sb="418" eb="420">
      <t>イコウ</t>
    </rPh>
    <rPh sb="420" eb="421">
      <t>タカ</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</si>
</sst>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A444-4CAE-BE04-BD9E301AA85D}"/>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0.06</c:v>
                </c:pt>
                <c:pt idx="3">
                  <c:v>0.04</c:v>
                </c:pt>
                <c:pt idx="4">
                  <c:v>0.06</c:v>
                </c:pt>
              </c:numCache>
            </c:numRef>
          </c:val>
          <c:smooth val="0"/>
          <c:extLst>
            <c:ext xmlns:c16="http://schemas.microsoft.com/office/drawing/2014/chart" uri="{C3380CC4-5D6E-409C-BE32-E72D297353CC}">
              <c16:uniqueId val="{00000001-A444-4CAE-BE04-BD9E301AA85D}"/>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20.75</c:v>
                </c:pt>
                <c:pt idx="3">
                  <c:v>18.84</c:v>
                </c:pt>
                <c:pt idx="4">
                  <c:v>18.57</c:v>
                </c:pt>
              </c:numCache>
            </c:numRef>
          </c:val>
          <c:extLst>
            <c:ext xmlns:c16="http://schemas.microsoft.com/office/drawing/2014/chart" uri="{C3380CC4-5D6E-409C-BE32-E72D297353CC}">
              <c16:uniqueId val="{00000000-BBA4-4603-9E71-B55AFF0727BC}"/>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46.17</c:v>
                </c:pt>
                <c:pt idx="3">
                  <c:v>45.68</c:v>
                </c:pt>
                <c:pt idx="4">
                  <c:v>45.87</c:v>
                </c:pt>
              </c:numCache>
            </c:numRef>
          </c:val>
          <c:smooth val="0"/>
          <c:extLst>
            <c:ext xmlns:c16="http://schemas.microsoft.com/office/drawing/2014/chart" uri="{C3380CC4-5D6E-409C-BE32-E72D297353CC}">
              <c16:uniqueId val="{00000001-BBA4-4603-9E71-B55AFF0727BC}"/>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85.41</c:v>
                </c:pt>
                <c:pt idx="3">
                  <c:v>85.66</c:v>
                </c:pt>
                <c:pt idx="4">
                  <c:v>85.33</c:v>
                </c:pt>
              </c:numCache>
            </c:numRef>
          </c:val>
          <c:extLst>
            <c:ext xmlns:c16="http://schemas.microsoft.com/office/drawing/2014/chart" uri="{C3380CC4-5D6E-409C-BE32-E72D297353CC}">
              <c16:uniqueId val="{00000000-0DB9-43DF-8639-889039FE2054}"/>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87.84</c:v>
                </c:pt>
                <c:pt idx="3">
                  <c:v>87.96</c:v>
                </c:pt>
                <c:pt idx="4">
                  <c:v>87.65</c:v>
                </c:pt>
              </c:numCache>
            </c:numRef>
          </c:val>
          <c:smooth val="0"/>
          <c:extLst>
            <c:ext xmlns:c16="http://schemas.microsoft.com/office/drawing/2014/chart" uri="{C3380CC4-5D6E-409C-BE32-E72D297353CC}">
              <c16:uniqueId val="{00000001-0DB9-43DF-8639-889039FE2054}"/>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100.12</c:v>
                </c:pt>
                <c:pt idx="3">
                  <c:v>100.01</c:v>
                </c:pt>
                <c:pt idx="4">
                  <c:v>100.01</c:v>
                </c:pt>
              </c:numCache>
            </c:numRef>
          </c:val>
          <c:extLst>
            <c:ext xmlns:c16="http://schemas.microsoft.com/office/drawing/2014/chart" uri="{C3380CC4-5D6E-409C-BE32-E72D297353CC}">
              <c16:uniqueId val="{00000000-7619-4C01-B474-AFD9E5C099EF}"/>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102.95</c:v>
                </c:pt>
                <c:pt idx="3">
                  <c:v>103.34</c:v>
                </c:pt>
                <c:pt idx="4">
                  <c:v>102.7</c:v>
                </c:pt>
              </c:numCache>
            </c:numRef>
          </c:val>
          <c:smooth val="0"/>
          <c:extLst>
            <c:ext xmlns:c16="http://schemas.microsoft.com/office/drawing/2014/chart" uri="{C3380CC4-5D6E-409C-BE32-E72D297353CC}">
              <c16:uniqueId val="{00000001-7619-4C01-B474-AFD9E5C099EF}"/>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7.03</c:v>
                </c:pt>
                <c:pt idx="3">
                  <c:v>13.28</c:v>
                </c:pt>
                <c:pt idx="4">
                  <c:v>18.350000000000001</c:v>
                </c:pt>
              </c:numCache>
            </c:numRef>
          </c:val>
          <c:extLst>
            <c:ext xmlns:c16="http://schemas.microsoft.com/office/drawing/2014/chart" uri="{C3380CC4-5D6E-409C-BE32-E72D297353CC}">
              <c16:uniqueId val="{00000000-4935-43D4-9CD4-28554151C398}"/>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26.56</c:v>
                </c:pt>
                <c:pt idx="3">
                  <c:v>27.82</c:v>
                </c:pt>
                <c:pt idx="4">
                  <c:v>29.24</c:v>
                </c:pt>
              </c:numCache>
            </c:numRef>
          </c:val>
          <c:smooth val="0"/>
          <c:extLst>
            <c:ext xmlns:c16="http://schemas.microsoft.com/office/drawing/2014/chart" uri="{C3380CC4-5D6E-409C-BE32-E72D297353CC}">
              <c16:uniqueId val="{00000001-4935-43D4-9CD4-28554151C398}"/>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3647-4682-A9FB-34DA7D2277C4}"/>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3647-4682-A9FB-34DA7D2277C4}"/>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C52B-4429-876B-29CF1177F88A}"/>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27.02</c:v>
                </c:pt>
                <c:pt idx="3">
                  <c:v>29.74</c:v>
                </c:pt>
                <c:pt idx="4">
                  <c:v>48.2</c:v>
                </c:pt>
              </c:numCache>
            </c:numRef>
          </c:val>
          <c:smooth val="0"/>
          <c:extLst>
            <c:ext xmlns:c16="http://schemas.microsoft.com/office/drawing/2014/chart" uri="{C3380CC4-5D6E-409C-BE32-E72D297353CC}">
              <c16:uniqueId val="{00000001-C52B-4429-876B-29CF1177F88A}"/>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76.37</c:v>
                </c:pt>
                <c:pt idx="3">
                  <c:v>122.96</c:v>
                </c:pt>
                <c:pt idx="4">
                  <c:v>157.15</c:v>
                </c:pt>
              </c:numCache>
            </c:numRef>
          </c:val>
          <c:extLst>
            <c:ext xmlns:c16="http://schemas.microsoft.com/office/drawing/2014/chart" uri="{C3380CC4-5D6E-409C-BE32-E72D297353CC}">
              <c16:uniqueId val="{00000000-87E6-469B-954D-5E30F05CA085}"/>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60.67</c:v>
                </c:pt>
                <c:pt idx="3">
                  <c:v>53.44</c:v>
                </c:pt>
                <c:pt idx="4">
                  <c:v>46.85</c:v>
                </c:pt>
              </c:numCache>
            </c:numRef>
          </c:val>
          <c:smooth val="0"/>
          <c:extLst>
            <c:ext xmlns:c16="http://schemas.microsoft.com/office/drawing/2014/chart" uri="{C3380CC4-5D6E-409C-BE32-E72D297353CC}">
              <c16:uniqueId val="{00000001-87E6-469B-954D-5E30F05CA085}"/>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3109.88</c:v>
                </c:pt>
                <c:pt idx="3">
                  <c:v>7789.43</c:v>
                </c:pt>
                <c:pt idx="4">
                  <c:v>7128.22</c:v>
                </c:pt>
              </c:numCache>
            </c:numRef>
          </c:val>
          <c:extLst>
            <c:ext xmlns:c16="http://schemas.microsoft.com/office/drawing/2014/chart" uri="{C3380CC4-5D6E-409C-BE32-E72D297353CC}">
              <c16:uniqueId val="{00000000-27FE-4815-9220-FC902CE2CD5D}"/>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1252.71</c:v>
                </c:pt>
                <c:pt idx="3">
                  <c:v>1267.3900000000001</c:v>
                </c:pt>
                <c:pt idx="4">
                  <c:v>1268.6300000000001</c:v>
                </c:pt>
              </c:numCache>
            </c:numRef>
          </c:val>
          <c:smooth val="0"/>
          <c:extLst>
            <c:ext xmlns:c16="http://schemas.microsoft.com/office/drawing/2014/chart" uri="{C3380CC4-5D6E-409C-BE32-E72D297353CC}">
              <c16:uniqueId val="{00000001-27FE-4815-9220-FC902CE2CD5D}"/>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38.299999999999997</c:v>
                </c:pt>
                <c:pt idx="3">
                  <c:v>37.090000000000003</c:v>
                </c:pt>
                <c:pt idx="4">
                  <c:v>43.68</c:v>
                </c:pt>
              </c:numCache>
            </c:numRef>
          </c:val>
          <c:extLst>
            <c:ext xmlns:c16="http://schemas.microsoft.com/office/drawing/2014/chart" uri="{C3380CC4-5D6E-409C-BE32-E72D297353CC}">
              <c16:uniqueId val="{00000000-092D-41F7-99C2-3E2F78C4C126}"/>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87.03</c:v>
                </c:pt>
                <c:pt idx="3">
                  <c:v>84.3</c:v>
                </c:pt>
                <c:pt idx="4">
                  <c:v>82.88</c:v>
                </c:pt>
              </c:numCache>
            </c:numRef>
          </c:val>
          <c:smooth val="0"/>
          <c:extLst>
            <c:ext xmlns:c16="http://schemas.microsoft.com/office/drawing/2014/chart" uri="{C3380CC4-5D6E-409C-BE32-E72D297353CC}">
              <c16:uniqueId val="{00000001-092D-41F7-99C2-3E2F78C4C126}"/>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356.94</c:v>
                </c:pt>
                <c:pt idx="3">
                  <c:v>367.6</c:v>
                </c:pt>
                <c:pt idx="4">
                  <c:v>338.48</c:v>
                </c:pt>
              </c:numCache>
            </c:numRef>
          </c:val>
          <c:extLst>
            <c:ext xmlns:c16="http://schemas.microsoft.com/office/drawing/2014/chart" uri="{C3380CC4-5D6E-409C-BE32-E72D297353CC}">
              <c16:uniqueId val="{00000000-D129-41A8-9163-F855BE22B745}"/>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177.02</c:v>
                </c:pt>
                <c:pt idx="3">
                  <c:v>185.47</c:v>
                </c:pt>
                <c:pt idx="4">
                  <c:v>187.76</c:v>
                </c:pt>
              </c:numCache>
            </c:numRef>
          </c:val>
          <c:smooth val="0"/>
          <c:extLst>
            <c:ext xmlns:c16="http://schemas.microsoft.com/office/drawing/2014/chart" uri="{C3380CC4-5D6E-409C-BE32-E72D297353CC}">
              <c16:uniqueId val="{00000001-D129-41A8-9163-F855BE22B745}"/>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【61.55】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【1,260.21】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【215.41】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【75.29】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52" zoomScale="85" zoomScaleNormal="85" workbookViewId="0">
      <selection activeCell="BL45" sqref="BL45:BZ46"/>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2">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2">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4" t="str">
        <f>データ!H6</f>
        <v>京都府　舞鶴市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2">
      <c r="A8" s="2"/>
      <c r="B8" s="49" t="str">
        <f>データ!I6</f>
        <v>法適用</v>
      </c>
      <c r="C8" s="49"/>
      <c r="D8" s="49"/>
      <c r="E8" s="49"/>
      <c r="F8" s="49"/>
      <c r="G8" s="49"/>
      <c r="H8" s="49"/>
      <c r="I8" s="49" t="str">
        <f>データ!J6</f>
        <v>下水道事業</v>
      </c>
      <c r="J8" s="49"/>
      <c r="K8" s="49"/>
      <c r="L8" s="49"/>
      <c r="M8" s="49"/>
      <c r="N8" s="49"/>
      <c r="O8" s="49"/>
      <c r="P8" s="49" t="str">
        <f>データ!K6</f>
        <v>特定環境保全公共下水道</v>
      </c>
      <c r="Q8" s="49"/>
      <c r="R8" s="49"/>
      <c r="S8" s="49"/>
      <c r="T8" s="49"/>
      <c r="U8" s="49"/>
      <c r="V8" s="49"/>
      <c r="W8" s="49" t="str">
        <f>データ!L6</f>
        <v>D1</v>
      </c>
      <c r="X8" s="49"/>
      <c r="Y8" s="49"/>
      <c r="Z8" s="49"/>
      <c r="AA8" s="49"/>
      <c r="AB8" s="49"/>
      <c r="AC8" s="49"/>
      <c r="AD8" s="50" t="str">
        <f>データ!$M$6</f>
        <v>非設置</v>
      </c>
      <c r="AE8" s="50"/>
      <c r="AF8" s="50"/>
      <c r="AG8" s="50"/>
      <c r="AH8" s="50"/>
      <c r="AI8" s="50"/>
      <c r="AJ8" s="50"/>
      <c r="AK8" s="3"/>
      <c r="AL8" s="51">
        <f>データ!S6</f>
        <v>80910</v>
      </c>
      <c r="AM8" s="51"/>
      <c r="AN8" s="51"/>
      <c r="AO8" s="51"/>
      <c r="AP8" s="51"/>
      <c r="AQ8" s="51"/>
      <c r="AR8" s="51"/>
      <c r="AS8" s="51"/>
      <c r="AT8" s="46">
        <f>データ!T6</f>
        <v>342.13</v>
      </c>
      <c r="AU8" s="46"/>
      <c r="AV8" s="46"/>
      <c r="AW8" s="46"/>
      <c r="AX8" s="46"/>
      <c r="AY8" s="46"/>
      <c r="AZ8" s="46"/>
      <c r="BA8" s="46"/>
      <c r="BB8" s="46">
        <f>データ!U6</f>
        <v>236.49</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2">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2">
      <c r="A10" s="2"/>
      <c r="B10" s="46" t="str">
        <f>データ!N6</f>
        <v>-</v>
      </c>
      <c r="C10" s="46"/>
      <c r="D10" s="46"/>
      <c r="E10" s="46"/>
      <c r="F10" s="46"/>
      <c r="G10" s="46"/>
      <c r="H10" s="46"/>
      <c r="I10" s="46">
        <f>データ!O6</f>
        <v>45.79</v>
      </c>
      <c r="J10" s="46"/>
      <c r="K10" s="46"/>
      <c r="L10" s="46"/>
      <c r="M10" s="46"/>
      <c r="N10" s="46"/>
      <c r="O10" s="46"/>
      <c r="P10" s="46">
        <f>データ!P6</f>
        <v>1.21</v>
      </c>
      <c r="Q10" s="46"/>
      <c r="R10" s="46"/>
      <c r="S10" s="46"/>
      <c r="T10" s="46"/>
      <c r="U10" s="46"/>
      <c r="V10" s="46"/>
      <c r="W10" s="46">
        <f>データ!Q6</f>
        <v>89.13</v>
      </c>
      <c r="X10" s="46"/>
      <c r="Y10" s="46"/>
      <c r="Z10" s="46"/>
      <c r="AA10" s="46"/>
      <c r="AB10" s="46"/>
      <c r="AC10" s="46"/>
      <c r="AD10" s="51">
        <f>データ!R6</f>
        <v>3064</v>
      </c>
      <c r="AE10" s="51"/>
      <c r="AF10" s="51"/>
      <c r="AG10" s="51"/>
      <c r="AH10" s="51"/>
      <c r="AI10" s="51"/>
      <c r="AJ10" s="51"/>
      <c r="AK10" s="2"/>
      <c r="AL10" s="51">
        <f>データ!V6</f>
        <v>968</v>
      </c>
      <c r="AM10" s="51"/>
      <c r="AN10" s="51"/>
      <c r="AO10" s="51"/>
      <c r="AP10" s="51"/>
      <c r="AQ10" s="51"/>
      <c r="AR10" s="51"/>
      <c r="AS10" s="51"/>
      <c r="AT10" s="46">
        <f>データ!W6</f>
        <v>0.71</v>
      </c>
      <c r="AU10" s="46"/>
      <c r="AV10" s="46"/>
      <c r="AW10" s="46"/>
      <c r="AX10" s="46"/>
      <c r="AY10" s="46"/>
      <c r="AZ10" s="46"/>
      <c r="BA10" s="46"/>
      <c r="BB10" s="46">
        <f>データ!X6</f>
        <v>1363.38</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2">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2">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117</v>
      </c>
      <c r="BM16" s="55"/>
      <c r="BN16" s="55"/>
      <c r="BO16" s="55"/>
      <c r="BP16" s="55"/>
      <c r="BQ16" s="55"/>
      <c r="BR16" s="55"/>
      <c r="BS16" s="55"/>
      <c r="BT16" s="55"/>
      <c r="BU16" s="55"/>
      <c r="BV16" s="55"/>
      <c r="BW16" s="55"/>
      <c r="BX16" s="55"/>
      <c r="BY16" s="55"/>
      <c r="BZ16" s="56"/>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115</v>
      </c>
      <c r="BM47" s="55"/>
      <c r="BN47" s="55"/>
      <c r="BO47" s="55"/>
      <c r="BP47" s="55"/>
      <c r="BQ47" s="55"/>
      <c r="BR47" s="55"/>
      <c r="BS47" s="55"/>
      <c r="BT47" s="55"/>
      <c r="BU47" s="55"/>
      <c r="BV47" s="55"/>
      <c r="BW47" s="55"/>
      <c r="BX47" s="55"/>
      <c r="BY47" s="55"/>
      <c r="BZ47" s="56"/>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2">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2">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116</v>
      </c>
      <c r="BM66" s="55"/>
      <c r="BN66" s="55"/>
      <c r="BO66" s="55"/>
      <c r="BP66" s="55"/>
      <c r="BQ66" s="55"/>
      <c r="BR66" s="55"/>
      <c r="BS66" s="55"/>
      <c r="BT66" s="55"/>
      <c r="BU66" s="55"/>
      <c r="BV66" s="55"/>
      <c r="BW66" s="55"/>
      <c r="BX66" s="55"/>
      <c r="BY66" s="55"/>
      <c r="BZ66" s="56"/>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2">
      <c r="C83" s="2" t="s">
        <v>30</v>
      </c>
    </row>
    <row r="84" spans="1:78" hidden="1" x14ac:dyDescent="0.2">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2">
      <c r="B85" s="26"/>
      <c r="C85" s="26"/>
      <c r="D85" s="26"/>
      <c r="E85" s="26" t="str">
        <f>データ!AI6</f>
        <v>【104.83】</v>
      </c>
      <c r="F85" s="26" t="str">
        <f>データ!AT6</f>
        <v>【61.55】</v>
      </c>
      <c r="G85" s="26" t="str">
        <f>データ!BE6</f>
        <v>【45.34】</v>
      </c>
      <c r="H85" s="26" t="str">
        <f>データ!BP6</f>
        <v>【1,260.21】</v>
      </c>
      <c r="I85" s="26" t="str">
        <f>データ!CA6</f>
        <v>【75.29】</v>
      </c>
      <c r="J85" s="26" t="str">
        <f>データ!CL6</f>
        <v>【215.41】</v>
      </c>
      <c r="K85" s="26" t="str">
        <f>データ!CW6</f>
        <v>【42.90】</v>
      </c>
      <c r="L85" s="26" t="str">
        <f>データ!DH6</f>
        <v>【84.75】</v>
      </c>
      <c r="M85" s="26" t="str">
        <f>データ!DS6</f>
        <v>【23.60】</v>
      </c>
      <c r="N85" s="26" t="str">
        <f>データ!ED6</f>
        <v>【0.01】</v>
      </c>
      <c r="O85" s="26" t="str">
        <f>データ!EO6</f>
        <v>【0.30】</v>
      </c>
    </row>
  </sheetData>
  <sheetProtection algorithmName="SHA-512" hashValue="KbT7kl0OYgljmB0J7PfrVfQePQQM8Ud1MzoCQswXLiei0QM3p18qy6rgzwnX/tFk36v3nevvfd6fXRe04KBljg==" saltValue="cN36dUsZ9TIPCezQE8Fpt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2">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2">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2">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2">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2">
      <c r="A6" s="28" t="s">
        <v>95</v>
      </c>
      <c r="B6" s="33">
        <f>B7</f>
        <v>2020</v>
      </c>
      <c r="C6" s="33">
        <f t="shared" ref="C6:X6" si="3">C7</f>
        <v>262021</v>
      </c>
      <c r="D6" s="33">
        <f t="shared" si="3"/>
        <v>46</v>
      </c>
      <c r="E6" s="33">
        <f t="shared" si="3"/>
        <v>17</v>
      </c>
      <c r="F6" s="33">
        <f t="shared" si="3"/>
        <v>4</v>
      </c>
      <c r="G6" s="33">
        <f t="shared" si="3"/>
        <v>0</v>
      </c>
      <c r="H6" s="33" t="str">
        <f t="shared" si="3"/>
        <v>京都府　舞鶴市</v>
      </c>
      <c r="I6" s="33" t="str">
        <f t="shared" si="3"/>
        <v>法適用</v>
      </c>
      <c r="J6" s="33" t="str">
        <f t="shared" si="3"/>
        <v>下水道事業</v>
      </c>
      <c r="K6" s="33" t="str">
        <f t="shared" si="3"/>
        <v>特定環境保全公共下水道</v>
      </c>
      <c r="L6" s="33" t="str">
        <f t="shared" si="3"/>
        <v>D1</v>
      </c>
      <c r="M6" s="33" t="str">
        <f t="shared" si="3"/>
        <v>非設置</v>
      </c>
      <c r="N6" s="34" t="str">
        <f t="shared" si="3"/>
        <v>-</v>
      </c>
      <c r="O6" s="34">
        <f t="shared" si="3"/>
        <v>45.79</v>
      </c>
      <c r="P6" s="34">
        <f t="shared" si="3"/>
        <v>1.21</v>
      </c>
      <c r="Q6" s="34">
        <f t="shared" si="3"/>
        <v>89.13</v>
      </c>
      <c r="R6" s="34">
        <f t="shared" si="3"/>
        <v>3064</v>
      </c>
      <c r="S6" s="34">
        <f t="shared" si="3"/>
        <v>80910</v>
      </c>
      <c r="T6" s="34">
        <f t="shared" si="3"/>
        <v>342.13</v>
      </c>
      <c r="U6" s="34">
        <f t="shared" si="3"/>
        <v>236.49</v>
      </c>
      <c r="V6" s="34">
        <f t="shared" si="3"/>
        <v>968</v>
      </c>
      <c r="W6" s="34">
        <f t="shared" si="3"/>
        <v>0.71</v>
      </c>
      <c r="X6" s="34">
        <f t="shared" si="3"/>
        <v>1363.38</v>
      </c>
      <c r="Y6" s="35" t="str">
        <f>IF(Y7="",NA(),Y7)</f>
        <v>-</v>
      </c>
      <c r="Z6" s="35" t="str">
        <f t="shared" ref="Z6:AH6" si="4">IF(Z7="",NA(),Z7)</f>
        <v>-</v>
      </c>
      <c r="AA6" s="35">
        <f t="shared" si="4"/>
        <v>100.12</v>
      </c>
      <c r="AB6" s="35">
        <f t="shared" si="4"/>
        <v>100.01</v>
      </c>
      <c r="AC6" s="35">
        <f t="shared" si="4"/>
        <v>100.01</v>
      </c>
      <c r="AD6" s="35" t="str">
        <f t="shared" si="4"/>
        <v>-</v>
      </c>
      <c r="AE6" s="35" t="str">
        <f t="shared" si="4"/>
        <v>-</v>
      </c>
      <c r="AF6" s="35">
        <f t="shared" si="4"/>
        <v>102.95</v>
      </c>
      <c r="AG6" s="35">
        <f t="shared" si="4"/>
        <v>103.34</v>
      </c>
      <c r="AH6" s="35">
        <f t="shared" si="4"/>
        <v>102.7</v>
      </c>
      <c r="AI6" s="34" t="str">
        <f>IF(AI7="","",IF(AI7="-","【-】","【"&amp;SUBSTITUTE(TEXT(AI7,"#,##0.00"),"-","△")&amp;"】"))</f>
        <v>【104.83】</v>
      </c>
      <c r="AJ6" s="35" t="str">
        <f>IF(AJ7="",NA(),AJ7)</f>
        <v>-</v>
      </c>
      <c r="AK6" s="35" t="str">
        <f t="shared" ref="AK6:AS6" si="5">IF(AK7="",NA(),AK7)</f>
        <v>-</v>
      </c>
      <c r="AL6" s="34">
        <f t="shared" si="5"/>
        <v>0</v>
      </c>
      <c r="AM6" s="34">
        <f t="shared" si="5"/>
        <v>0</v>
      </c>
      <c r="AN6" s="34">
        <f t="shared" si="5"/>
        <v>0</v>
      </c>
      <c r="AO6" s="35" t="str">
        <f t="shared" si="5"/>
        <v>-</v>
      </c>
      <c r="AP6" s="35" t="str">
        <f t="shared" si="5"/>
        <v>-</v>
      </c>
      <c r="AQ6" s="35">
        <f t="shared" si="5"/>
        <v>27.02</v>
      </c>
      <c r="AR6" s="35">
        <f t="shared" si="5"/>
        <v>29.74</v>
      </c>
      <c r="AS6" s="35">
        <f t="shared" si="5"/>
        <v>48.2</v>
      </c>
      <c r="AT6" s="34" t="str">
        <f>IF(AT7="","",IF(AT7="-","【-】","【"&amp;SUBSTITUTE(TEXT(AT7,"#,##0.00"),"-","△")&amp;"】"))</f>
        <v>【61.55】</v>
      </c>
      <c r="AU6" s="35" t="str">
        <f>IF(AU7="",NA(),AU7)</f>
        <v>-</v>
      </c>
      <c r="AV6" s="35" t="str">
        <f t="shared" ref="AV6:BD6" si="6">IF(AV7="",NA(),AV7)</f>
        <v>-</v>
      </c>
      <c r="AW6" s="35">
        <f t="shared" si="6"/>
        <v>76.37</v>
      </c>
      <c r="AX6" s="35">
        <f t="shared" si="6"/>
        <v>122.96</v>
      </c>
      <c r="AY6" s="35">
        <f t="shared" si="6"/>
        <v>157.15</v>
      </c>
      <c r="AZ6" s="35" t="str">
        <f t="shared" si="6"/>
        <v>-</v>
      </c>
      <c r="BA6" s="35" t="str">
        <f t="shared" si="6"/>
        <v>-</v>
      </c>
      <c r="BB6" s="35">
        <f t="shared" si="6"/>
        <v>60.67</v>
      </c>
      <c r="BC6" s="35">
        <f t="shared" si="6"/>
        <v>53.44</v>
      </c>
      <c r="BD6" s="35">
        <f t="shared" si="6"/>
        <v>46.85</v>
      </c>
      <c r="BE6" s="34" t="str">
        <f>IF(BE7="","",IF(BE7="-","【-】","【"&amp;SUBSTITUTE(TEXT(BE7,"#,##0.00"),"-","△")&amp;"】"))</f>
        <v>【45.34】</v>
      </c>
      <c r="BF6" s="35" t="str">
        <f>IF(BF7="",NA(),BF7)</f>
        <v>-</v>
      </c>
      <c r="BG6" s="35" t="str">
        <f t="shared" ref="BG6:BO6" si="7">IF(BG7="",NA(),BG7)</f>
        <v>-</v>
      </c>
      <c r="BH6" s="35">
        <f t="shared" si="7"/>
        <v>3109.88</v>
      </c>
      <c r="BI6" s="35">
        <f t="shared" si="7"/>
        <v>7789.43</v>
      </c>
      <c r="BJ6" s="35">
        <f t="shared" si="7"/>
        <v>7128.22</v>
      </c>
      <c r="BK6" s="35" t="str">
        <f t="shared" si="7"/>
        <v>-</v>
      </c>
      <c r="BL6" s="35" t="str">
        <f t="shared" si="7"/>
        <v>-</v>
      </c>
      <c r="BM6" s="35">
        <f t="shared" si="7"/>
        <v>1252.71</v>
      </c>
      <c r="BN6" s="35">
        <f t="shared" si="7"/>
        <v>1267.3900000000001</v>
      </c>
      <c r="BO6" s="35">
        <f t="shared" si="7"/>
        <v>1268.6300000000001</v>
      </c>
      <c r="BP6" s="34" t="str">
        <f>IF(BP7="","",IF(BP7="-","【-】","【"&amp;SUBSTITUTE(TEXT(BP7,"#,##0.00"),"-","△")&amp;"】"))</f>
        <v>【1,260.21】</v>
      </c>
      <c r="BQ6" s="35" t="str">
        <f>IF(BQ7="",NA(),BQ7)</f>
        <v>-</v>
      </c>
      <c r="BR6" s="35" t="str">
        <f t="shared" ref="BR6:BZ6" si="8">IF(BR7="",NA(),BR7)</f>
        <v>-</v>
      </c>
      <c r="BS6" s="35">
        <f t="shared" si="8"/>
        <v>38.299999999999997</v>
      </c>
      <c r="BT6" s="35">
        <f t="shared" si="8"/>
        <v>37.090000000000003</v>
      </c>
      <c r="BU6" s="35">
        <f t="shared" si="8"/>
        <v>43.68</v>
      </c>
      <c r="BV6" s="35" t="str">
        <f t="shared" si="8"/>
        <v>-</v>
      </c>
      <c r="BW6" s="35" t="str">
        <f t="shared" si="8"/>
        <v>-</v>
      </c>
      <c r="BX6" s="35">
        <f t="shared" si="8"/>
        <v>87.03</v>
      </c>
      <c r="BY6" s="35">
        <f t="shared" si="8"/>
        <v>84.3</v>
      </c>
      <c r="BZ6" s="35">
        <f t="shared" si="8"/>
        <v>82.88</v>
      </c>
      <c r="CA6" s="34" t="str">
        <f>IF(CA7="","",IF(CA7="-","【-】","【"&amp;SUBSTITUTE(TEXT(CA7,"#,##0.00"),"-","△")&amp;"】"))</f>
        <v>【75.29】</v>
      </c>
      <c r="CB6" s="35" t="str">
        <f>IF(CB7="",NA(),CB7)</f>
        <v>-</v>
      </c>
      <c r="CC6" s="35" t="str">
        <f t="shared" ref="CC6:CK6" si="9">IF(CC7="",NA(),CC7)</f>
        <v>-</v>
      </c>
      <c r="CD6" s="35">
        <f t="shared" si="9"/>
        <v>356.94</v>
      </c>
      <c r="CE6" s="35">
        <f t="shared" si="9"/>
        <v>367.6</v>
      </c>
      <c r="CF6" s="35">
        <f t="shared" si="9"/>
        <v>338.48</v>
      </c>
      <c r="CG6" s="35" t="str">
        <f t="shared" si="9"/>
        <v>-</v>
      </c>
      <c r="CH6" s="35" t="str">
        <f t="shared" si="9"/>
        <v>-</v>
      </c>
      <c r="CI6" s="35">
        <f t="shared" si="9"/>
        <v>177.02</v>
      </c>
      <c r="CJ6" s="35">
        <f t="shared" si="9"/>
        <v>185.47</v>
      </c>
      <c r="CK6" s="35">
        <f t="shared" si="9"/>
        <v>187.76</v>
      </c>
      <c r="CL6" s="34" t="str">
        <f>IF(CL7="","",IF(CL7="-","【-】","【"&amp;SUBSTITUTE(TEXT(CL7,"#,##0.00"),"-","△")&amp;"】"))</f>
        <v>【215.41】</v>
      </c>
      <c r="CM6" s="35" t="str">
        <f>IF(CM7="",NA(),CM7)</f>
        <v>-</v>
      </c>
      <c r="CN6" s="35" t="str">
        <f t="shared" ref="CN6:CV6" si="10">IF(CN7="",NA(),CN7)</f>
        <v>-</v>
      </c>
      <c r="CO6" s="35">
        <f t="shared" si="10"/>
        <v>20.75</v>
      </c>
      <c r="CP6" s="35">
        <f t="shared" si="10"/>
        <v>18.84</v>
      </c>
      <c r="CQ6" s="35">
        <f t="shared" si="10"/>
        <v>18.57</v>
      </c>
      <c r="CR6" s="35" t="str">
        <f t="shared" si="10"/>
        <v>-</v>
      </c>
      <c r="CS6" s="35" t="str">
        <f t="shared" si="10"/>
        <v>-</v>
      </c>
      <c r="CT6" s="35">
        <f t="shared" si="10"/>
        <v>46.17</v>
      </c>
      <c r="CU6" s="35">
        <f t="shared" si="10"/>
        <v>45.68</v>
      </c>
      <c r="CV6" s="35">
        <f t="shared" si="10"/>
        <v>45.87</v>
      </c>
      <c r="CW6" s="34" t="str">
        <f>IF(CW7="","",IF(CW7="-","【-】","【"&amp;SUBSTITUTE(TEXT(CW7,"#,##0.00"),"-","△")&amp;"】"))</f>
        <v>【42.90】</v>
      </c>
      <c r="CX6" s="35" t="str">
        <f>IF(CX7="",NA(),CX7)</f>
        <v>-</v>
      </c>
      <c r="CY6" s="35" t="str">
        <f t="shared" ref="CY6:DG6" si="11">IF(CY7="",NA(),CY7)</f>
        <v>-</v>
      </c>
      <c r="CZ6" s="35">
        <f t="shared" si="11"/>
        <v>85.41</v>
      </c>
      <c r="DA6" s="35">
        <f t="shared" si="11"/>
        <v>85.66</v>
      </c>
      <c r="DB6" s="35">
        <f t="shared" si="11"/>
        <v>85.33</v>
      </c>
      <c r="DC6" s="35" t="str">
        <f t="shared" si="11"/>
        <v>-</v>
      </c>
      <c r="DD6" s="35" t="str">
        <f t="shared" si="11"/>
        <v>-</v>
      </c>
      <c r="DE6" s="35">
        <f t="shared" si="11"/>
        <v>87.84</v>
      </c>
      <c r="DF6" s="35">
        <f t="shared" si="11"/>
        <v>87.96</v>
      </c>
      <c r="DG6" s="35">
        <f t="shared" si="11"/>
        <v>87.65</v>
      </c>
      <c r="DH6" s="34" t="str">
        <f>IF(DH7="","",IF(DH7="-","【-】","【"&amp;SUBSTITUTE(TEXT(DH7,"#,##0.00"),"-","△")&amp;"】"))</f>
        <v>【84.75】</v>
      </c>
      <c r="DI6" s="35" t="str">
        <f>IF(DI7="",NA(),DI7)</f>
        <v>-</v>
      </c>
      <c r="DJ6" s="35" t="str">
        <f t="shared" ref="DJ6:DR6" si="12">IF(DJ7="",NA(),DJ7)</f>
        <v>-</v>
      </c>
      <c r="DK6" s="35">
        <f t="shared" si="12"/>
        <v>7.03</v>
      </c>
      <c r="DL6" s="35">
        <f t="shared" si="12"/>
        <v>13.28</v>
      </c>
      <c r="DM6" s="35">
        <f t="shared" si="12"/>
        <v>18.350000000000001</v>
      </c>
      <c r="DN6" s="35" t="str">
        <f t="shared" si="12"/>
        <v>-</v>
      </c>
      <c r="DO6" s="35" t="str">
        <f t="shared" si="12"/>
        <v>-</v>
      </c>
      <c r="DP6" s="35">
        <f t="shared" si="12"/>
        <v>26.56</v>
      </c>
      <c r="DQ6" s="35">
        <f t="shared" si="12"/>
        <v>27.82</v>
      </c>
      <c r="DR6" s="35">
        <f t="shared" si="12"/>
        <v>29.24</v>
      </c>
      <c r="DS6" s="34" t="str">
        <f>IF(DS7="","",IF(DS7="-","【-】","【"&amp;SUBSTITUTE(TEXT(DS7,"#,##0.00"),"-","△")&amp;"】"))</f>
        <v>【23.60】</v>
      </c>
      <c r="DT6" s="35" t="str">
        <f>IF(DT7="",NA(),DT7)</f>
        <v>-</v>
      </c>
      <c r="DU6" s="35" t="str">
        <f t="shared" ref="DU6:EC6" si="13">IF(DU7="",NA(),DU7)</f>
        <v>-</v>
      </c>
      <c r="DV6" s="34">
        <f t="shared" si="13"/>
        <v>0</v>
      </c>
      <c r="DW6" s="34">
        <f t="shared" si="13"/>
        <v>0</v>
      </c>
      <c r="DX6" s="34">
        <f t="shared" si="13"/>
        <v>0</v>
      </c>
      <c r="DY6" s="35" t="str">
        <f t="shared" si="13"/>
        <v>-</v>
      </c>
      <c r="DZ6" s="35" t="str">
        <f t="shared" si="13"/>
        <v>-</v>
      </c>
      <c r="EA6" s="34">
        <f t="shared" si="13"/>
        <v>0</v>
      </c>
      <c r="EB6" s="34">
        <f t="shared" si="13"/>
        <v>0</v>
      </c>
      <c r="EC6" s="34">
        <f t="shared" si="13"/>
        <v>0</v>
      </c>
      <c r="ED6" s="34" t="str">
        <f>IF(ED7="","",IF(ED7="-","【-】","【"&amp;SUBSTITUTE(TEXT(ED7,"#,##0.00"),"-","△")&amp;"】"))</f>
        <v>【0.01】</v>
      </c>
      <c r="EE6" s="35" t="str">
        <f>IF(EE7="",NA(),EE7)</f>
        <v>-</v>
      </c>
      <c r="EF6" s="35" t="str">
        <f t="shared" ref="EF6:EN6" si="14">IF(EF7="",NA(),EF7)</f>
        <v>-</v>
      </c>
      <c r="EG6" s="34">
        <f t="shared" si="14"/>
        <v>0</v>
      </c>
      <c r="EH6" s="34">
        <f t="shared" si="14"/>
        <v>0</v>
      </c>
      <c r="EI6" s="34">
        <f t="shared" si="14"/>
        <v>0</v>
      </c>
      <c r="EJ6" s="35" t="str">
        <f t="shared" si="14"/>
        <v>-</v>
      </c>
      <c r="EK6" s="35" t="str">
        <f t="shared" si="14"/>
        <v>-</v>
      </c>
      <c r="EL6" s="35">
        <f t="shared" si="14"/>
        <v>0.06</v>
      </c>
      <c r="EM6" s="35">
        <f t="shared" si="14"/>
        <v>0.04</v>
      </c>
      <c r="EN6" s="35">
        <f t="shared" si="14"/>
        <v>0.06</v>
      </c>
      <c r="EO6" s="34" t="str">
        <f>IF(EO7="","",IF(EO7="-","【-】","【"&amp;SUBSTITUTE(TEXT(EO7,"#,##0.00"),"-","△")&amp;"】"))</f>
        <v>【0.30】</v>
      </c>
    </row>
    <row r="7" spans="1:148" s="36" customFormat="1" x14ac:dyDescent="0.2">
      <c r="A7" s="28"/>
      <c r="B7" s="37">
        <v>2020</v>
      </c>
      <c r="C7" s="37">
        <v>262021</v>
      </c>
      <c r="D7" s="37">
        <v>46</v>
      </c>
      <c r="E7" s="37">
        <v>17</v>
      </c>
      <c r="F7" s="37">
        <v>4</v>
      </c>
      <c r="G7" s="37">
        <v>0</v>
      </c>
      <c r="H7" s="37" t="s">
        <v>96</v>
      </c>
      <c r="I7" s="37" t="s">
        <v>97</v>
      </c>
      <c r="J7" s="37" t="s">
        <v>98</v>
      </c>
      <c r="K7" s="37" t="s">
        <v>99</v>
      </c>
      <c r="L7" s="37" t="s">
        <v>100</v>
      </c>
      <c r="M7" s="37" t="s">
        <v>101</v>
      </c>
      <c r="N7" s="38" t="s">
        <v>102</v>
      </c>
      <c r="O7" s="38">
        <v>45.79</v>
      </c>
      <c r="P7" s="38">
        <v>1.21</v>
      </c>
      <c r="Q7" s="38">
        <v>89.13</v>
      </c>
      <c r="R7" s="38">
        <v>3064</v>
      </c>
      <c r="S7" s="38">
        <v>80910</v>
      </c>
      <c r="T7" s="38">
        <v>342.13</v>
      </c>
      <c r="U7" s="38">
        <v>236.49</v>
      </c>
      <c r="V7" s="38">
        <v>968</v>
      </c>
      <c r="W7" s="38">
        <v>0.71</v>
      </c>
      <c r="X7" s="38">
        <v>1363.38</v>
      </c>
      <c r="Y7" s="38" t="s">
        <v>102</v>
      </c>
      <c r="Z7" s="38" t="s">
        <v>102</v>
      </c>
      <c r="AA7" s="38">
        <v>100.12</v>
      </c>
      <c r="AB7" s="38">
        <v>100.01</v>
      </c>
      <c r="AC7" s="38">
        <v>100.01</v>
      </c>
      <c r="AD7" s="38" t="s">
        <v>102</v>
      </c>
      <c r="AE7" s="38" t="s">
        <v>102</v>
      </c>
      <c r="AF7" s="38">
        <v>102.95</v>
      </c>
      <c r="AG7" s="38">
        <v>103.34</v>
      </c>
      <c r="AH7" s="38">
        <v>102.7</v>
      </c>
      <c r="AI7" s="38">
        <v>104.83</v>
      </c>
      <c r="AJ7" s="38" t="s">
        <v>102</v>
      </c>
      <c r="AK7" s="38" t="s">
        <v>102</v>
      </c>
      <c r="AL7" s="38">
        <v>0</v>
      </c>
      <c r="AM7" s="38">
        <v>0</v>
      </c>
      <c r="AN7" s="38">
        <v>0</v>
      </c>
      <c r="AO7" s="38" t="s">
        <v>102</v>
      </c>
      <c r="AP7" s="38" t="s">
        <v>102</v>
      </c>
      <c r="AQ7" s="38">
        <v>27.02</v>
      </c>
      <c r="AR7" s="38">
        <v>29.74</v>
      </c>
      <c r="AS7" s="38">
        <v>48.2</v>
      </c>
      <c r="AT7" s="38">
        <v>61.55</v>
      </c>
      <c r="AU7" s="38" t="s">
        <v>102</v>
      </c>
      <c r="AV7" s="38" t="s">
        <v>102</v>
      </c>
      <c r="AW7" s="38">
        <v>76.37</v>
      </c>
      <c r="AX7" s="38">
        <v>122.96</v>
      </c>
      <c r="AY7" s="38">
        <v>157.15</v>
      </c>
      <c r="AZ7" s="38" t="s">
        <v>102</v>
      </c>
      <c r="BA7" s="38" t="s">
        <v>102</v>
      </c>
      <c r="BB7" s="38">
        <v>60.67</v>
      </c>
      <c r="BC7" s="38">
        <v>53.44</v>
      </c>
      <c r="BD7" s="38">
        <v>46.85</v>
      </c>
      <c r="BE7" s="38">
        <v>45.34</v>
      </c>
      <c r="BF7" s="38" t="s">
        <v>102</v>
      </c>
      <c r="BG7" s="38" t="s">
        <v>102</v>
      </c>
      <c r="BH7" s="38">
        <v>3109.88</v>
      </c>
      <c r="BI7" s="38">
        <v>7789.43</v>
      </c>
      <c r="BJ7" s="38">
        <v>7128.22</v>
      </c>
      <c r="BK7" s="38" t="s">
        <v>102</v>
      </c>
      <c r="BL7" s="38" t="s">
        <v>102</v>
      </c>
      <c r="BM7" s="38">
        <v>1252.71</v>
      </c>
      <c r="BN7" s="38">
        <v>1267.3900000000001</v>
      </c>
      <c r="BO7" s="38">
        <v>1268.6300000000001</v>
      </c>
      <c r="BP7" s="38">
        <v>1260.21</v>
      </c>
      <c r="BQ7" s="38" t="s">
        <v>102</v>
      </c>
      <c r="BR7" s="38" t="s">
        <v>102</v>
      </c>
      <c r="BS7" s="38">
        <v>38.299999999999997</v>
      </c>
      <c r="BT7" s="38">
        <v>37.090000000000003</v>
      </c>
      <c r="BU7" s="38">
        <v>43.68</v>
      </c>
      <c r="BV7" s="38" t="s">
        <v>102</v>
      </c>
      <c r="BW7" s="38" t="s">
        <v>102</v>
      </c>
      <c r="BX7" s="38">
        <v>87.03</v>
      </c>
      <c r="BY7" s="38">
        <v>84.3</v>
      </c>
      <c r="BZ7" s="38">
        <v>82.88</v>
      </c>
      <c r="CA7" s="38">
        <v>75.290000000000006</v>
      </c>
      <c r="CB7" s="38" t="s">
        <v>102</v>
      </c>
      <c r="CC7" s="38" t="s">
        <v>102</v>
      </c>
      <c r="CD7" s="38">
        <v>356.94</v>
      </c>
      <c r="CE7" s="38">
        <v>367.6</v>
      </c>
      <c r="CF7" s="38">
        <v>338.48</v>
      </c>
      <c r="CG7" s="38" t="s">
        <v>102</v>
      </c>
      <c r="CH7" s="38" t="s">
        <v>102</v>
      </c>
      <c r="CI7" s="38">
        <v>177.02</v>
      </c>
      <c r="CJ7" s="38">
        <v>185.47</v>
      </c>
      <c r="CK7" s="38">
        <v>187.76</v>
      </c>
      <c r="CL7" s="38">
        <v>215.41</v>
      </c>
      <c r="CM7" s="38" t="s">
        <v>102</v>
      </c>
      <c r="CN7" s="38" t="s">
        <v>102</v>
      </c>
      <c r="CO7" s="38">
        <v>20.75</v>
      </c>
      <c r="CP7" s="38">
        <v>18.84</v>
      </c>
      <c r="CQ7" s="38">
        <v>18.57</v>
      </c>
      <c r="CR7" s="38" t="s">
        <v>102</v>
      </c>
      <c r="CS7" s="38" t="s">
        <v>102</v>
      </c>
      <c r="CT7" s="38">
        <v>46.17</v>
      </c>
      <c r="CU7" s="38">
        <v>45.68</v>
      </c>
      <c r="CV7" s="38">
        <v>45.87</v>
      </c>
      <c r="CW7" s="38">
        <v>42.9</v>
      </c>
      <c r="CX7" s="38" t="s">
        <v>102</v>
      </c>
      <c r="CY7" s="38" t="s">
        <v>102</v>
      </c>
      <c r="CZ7" s="38">
        <v>85.41</v>
      </c>
      <c r="DA7" s="38">
        <v>85.66</v>
      </c>
      <c r="DB7" s="38">
        <v>85.33</v>
      </c>
      <c r="DC7" s="38" t="s">
        <v>102</v>
      </c>
      <c r="DD7" s="38" t="s">
        <v>102</v>
      </c>
      <c r="DE7" s="38">
        <v>87.84</v>
      </c>
      <c r="DF7" s="38">
        <v>87.96</v>
      </c>
      <c r="DG7" s="38">
        <v>87.65</v>
      </c>
      <c r="DH7" s="38">
        <v>84.75</v>
      </c>
      <c r="DI7" s="38" t="s">
        <v>102</v>
      </c>
      <c r="DJ7" s="38" t="s">
        <v>102</v>
      </c>
      <c r="DK7" s="38">
        <v>7.03</v>
      </c>
      <c r="DL7" s="38">
        <v>13.28</v>
      </c>
      <c r="DM7" s="38">
        <v>18.350000000000001</v>
      </c>
      <c r="DN7" s="38" t="s">
        <v>102</v>
      </c>
      <c r="DO7" s="38" t="s">
        <v>102</v>
      </c>
      <c r="DP7" s="38">
        <v>26.56</v>
      </c>
      <c r="DQ7" s="38">
        <v>27.82</v>
      </c>
      <c r="DR7" s="38">
        <v>29.24</v>
      </c>
      <c r="DS7" s="38">
        <v>23.6</v>
      </c>
      <c r="DT7" s="38" t="s">
        <v>102</v>
      </c>
      <c r="DU7" s="38" t="s">
        <v>102</v>
      </c>
      <c r="DV7" s="38">
        <v>0</v>
      </c>
      <c r="DW7" s="38">
        <v>0</v>
      </c>
      <c r="DX7" s="38">
        <v>0</v>
      </c>
      <c r="DY7" s="38" t="s">
        <v>102</v>
      </c>
      <c r="DZ7" s="38" t="s">
        <v>102</v>
      </c>
      <c r="EA7" s="38">
        <v>0</v>
      </c>
      <c r="EB7" s="38">
        <v>0</v>
      </c>
      <c r="EC7" s="38">
        <v>0</v>
      </c>
      <c r="ED7" s="38">
        <v>0.01</v>
      </c>
      <c r="EE7" s="38" t="s">
        <v>102</v>
      </c>
      <c r="EF7" s="38" t="s">
        <v>102</v>
      </c>
      <c r="EG7" s="38">
        <v>0</v>
      </c>
      <c r="EH7" s="38">
        <v>0</v>
      </c>
      <c r="EI7" s="38">
        <v>0</v>
      </c>
      <c r="EJ7" s="38" t="s">
        <v>102</v>
      </c>
      <c r="EK7" s="38" t="s">
        <v>102</v>
      </c>
      <c r="EL7" s="38">
        <v>0.06</v>
      </c>
      <c r="EM7" s="38">
        <v>0.04</v>
      </c>
      <c r="EN7" s="38">
        <v>0.06</v>
      </c>
      <c r="EO7" s="38">
        <v>0.3</v>
      </c>
    </row>
    <row r="8" spans="1:148"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2">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2">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2">
      <c r="B11">
        <v>4</v>
      </c>
      <c r="C11">
        <v>3</v>
      </c>
      <c r="D11">
        <v>2</v>
      </c>
      <c r="E11">
        <v>1</v>
      </c>
      <c r="F11">
        <v>0</v>
      </c>
      <c r="G11" t="s">
        <v>108</v>
      </c>
    </row>
    <row r="12" spans="1:148" x14ac:dyDescent="0.2">
      <c r="B12">
        <v>1</v>
      </c>
      <c r="C12">
        <v>1</v>
      </c>
      <c r="D12">
        <v>1</v>
      </c>
      <c r="E12">
        <v>1</v>
      </c>
      <c r="F12">
        <v>2</v>
      </c>
      <c r="G12" t="s">
        <v>109</v>
      </c>
    </row>
    <row r="13" spans="1:148" x14ac:dyDescent="0.2">
      <c r="B13" t="s">
        <v>110</v>
      </c>
      <c r="C13" t="s">
        <v>111</v>
      </c>
      <c r="D13" t="s">
        <v>110</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2022-01-20T02:49:59Z</cp:lastPrinted>
  <dcterms:created xsi:type="dcterms:W3CDTF">2021-12-03T07:25:38Z</dcterms:created>
  <dcterms:modified xsi:type="dcterms:W3CDTF">2022-01-20T02:50:04Z</dcterms:modified>
  <cp:category/>
</cp:coreProperties>
</file>