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51"/>
  <workbookPr/>
  <mc:AlternateContent xmlns:mc="http://schemas.openxmlformats.org/markup-compatibility/2006">
    <mc:Choice Requires="x15">
      <x15ac:absPath xmlns:x15ac="http://schemas.microsoft.com/office/spreadsheetml/2010/11/ac" url="G:\02財政課\2022(R4)\12公営企業決算統計\01 通知・決算・資料\03 その他照会（経営比較分析含む）\0111【京都府自治振興課】公営企業に係る「経営比較分析表」（令和３年度決算）の分析等について\03提出\"/>
    </mc:Choice>
  </mc:AlternateContent>
  <xr:revisionPtr revIDLastSave="0" documentId="13_ncr:1_{7DF01886-902A-46A8-A492-762A890744EC}" xr6:coauthVersionLast="36" xr6:coauthVersionMax="36" xr10:uidLastSave="{00000000-0000-0000-0000-000000000000}"/>
  <workbookProtection workbookAlgorithmName="SHA-512" workbookHashValue="LVzPkSfb5Avg1rnItwEzdqLgLI93oy9PKHdnB7lF2QRraep3t45PVUXueTiWRGyFZMjNzjRHkM2iawaE3M+JSQ==" workbookSaltValue="soyT1i2eiSp35tOaT7IsJA==" workbookSpinCount="100000" lockStructure="1"/>
  <bookViews>
    <workbookView xWindow="0" yWindow="0" windowWidth="15360" windowHeight="7635"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W6" i="5"/>
  <c r="V6" i="5"/>
  <c r="AL10" i="4" s="1"/>
  <c r="U6" i="5"/>
  <c r="T6" i="5"/>
  <c r="S6" i="5"/>
  <c r="AL8" i="4" s="1"/>
  <c r="R6" i="5"/>
  <c r="Q6" i="5"/>
  <c r="P6" i="5"/>
  <c r="O6" i="5"/>
  <c r="N6" i="5"/>
  <c r="B10" i="4" s="1"/>
  <c r="M6" i="5"/>
  <c r="L6" i="5"/>
  <c r="K6" i="5"/>
  <c r="P8" i="4" s="1"/>
  <c r="J6" i="5"/>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K85" i="4"/>
  <c r="J85" i="4"/>
  <c r="I85" i="4"/>
  <c r="H85" i="4"/>
  <c r="G85" i="4"/>
  <c r="BB10" i="4"/>
  <c r="AT10" i="4"/>
  <c r="AD10" i="4"/>
  <c r="W10" i="4"/>
  <c r="P10" i="4"/>
  <c r="I10" i="4"/>
  <c r="BB8" i="4"/>
  <c r="AT8" i="4"/>
  <c r="AD8" i="4"/>
  <c r="W8" i="4"/>
  <c r="I8" i="4"/>
  <c r="B6" i="4"/>
</calcChain>
</file>

<file path=xl/sharedStrings.xml><?xml version="1.0" encoding="utf-8"?>
<sst xmlns="http://schemas.openxmlformats.org/spreadsheetml/2006/main" count="253" uniqueCount="117">
  <si>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</si>
  <si>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</si>
  <si>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</si>
  <si>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</si>
  <si>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</si>
  <si>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</si>
  <si>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</si>
  <si>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</si>
  <si>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</si>
  <si>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</si>
  <si>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</si>
  <si>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</si>
  <si>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</si>
  <si>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</si>
  <si>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</si>
  <si>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</si>
  <si>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</si>
  <si>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</si>
  <si>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</si>
  <si>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</si>
  <si>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</si>
  <si>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</si>
  <si>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</si>
  <si>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</si>
  <si>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</si>
  <si>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</si>
  <si>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</si>
  <si>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</si>
  <si>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</si>
  <si>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</si>
  <si>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</si>
  <si>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</si>
  <si>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</si>
  <si>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</si>
  <si>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</si>
  <si>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</si>
  <si>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</si>
  <si>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</si>
  <si>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</si>
  <si>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</si>
  <si>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</si>
  <si>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</si>
  <si>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</si>
  <si>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</si>
  <si>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</si>
  <si>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</si>
  <si>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</si>
  <si>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</si>
  <si>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</si>
  <si>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</si>
  <si>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</si>
  <si>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</si>
  <si>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</si>
  <si>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</si>
  <si>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</si>
  <si>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</si>
  <si>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</si>
  <si>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</si>
  <si>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</si>
  <si>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</si>
  <si>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</si>
  <si>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</si>
  <si>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</si>
  <si>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</si>
  <si>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</si>
  <si>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</si>
  <si>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</si>
  <si>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</si>
  <si>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</si>
  <si>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</si>
  <si>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</si>
  <si>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</si>
  <si>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</si>
  <si>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</si>
  <si>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</si>
  <si>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</si>
  <si>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</si>
  <si>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</si>
  <si>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</si>
  <si>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</si>
  <si>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</si>
  <si>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</si>
  <si>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</si>
  <si>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</si>
  <si>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</si>
  <si>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</si>
  <si>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</si>
  <si>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</si>
  <si>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</si>
  <si>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</si>
  <si>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</si>
  <si>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</si>
  <si>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</si>
  <si>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</si>
  <si>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</si>
  <si>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</si>
  <si>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京都府　舞鶴市</t>
  </si>
  <si>
    <t>法適用</t>
  </si>
  <si>
    <t>下水道事業</t>
  </si>
  <si>
    <t>農業集落排水</t>
  </si>
  <si>
    <t>F2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</si>
  <si>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</si>
  <si>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</si>
  <si>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</si>
  <si>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</si>
  <si>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</si>
  <si>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</si>
  <si>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</si>
  <si>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</si>
  <si>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</si>
  <si>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</si>
  <si>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</si>
  <si>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</si>
  <si>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</si>
  <si>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　農業集落排水は、事業完了後20数年が経過した処理区から、まだ10年程度経過の処理区まで様々ですが、一部の施設については、すでに更新事業を実施しています。今後は、人口減少等により、使用料収入は減少傾向にあると見込まれ、大変厳しい経営状況にあることから、令和2年度から10カ年の中期経営計画である経営戦略を基本に、状況の変化にも対応しつつ、経費の節減を図り、安定的に持続可能な経営に努めます。</t>
    <rPh sb="66" eb="68">
      <t>ジギョウ</t>
    </rPh>
    <rPh sb="69" eb="71">
      <t>ジッシ</t>
    </rPh>
    <phoneticPr fontId="4"/>
  </si>
  <si>
    <t>　法適用後４年しか経過しておらず、①有形固定資産減価償却率は低い状況です。また、管渠については、法定耐用年数を超過したものが無いことから、②管渠老朽化率、③管渠改善化率は0%となっています。</t>
    <phoneticPr fontId="4"/>
  </si>
  <si>
    <t>　本市の下水道は、各事業（公共下水、特定環境保全公共下水、農業集落排水、漁業集落排水、合併処理浄化槽）を一体的に経営しており、経費の一部は按分等により算定して経営比較分析表を算出しています。また、平成30年度に地方公営企業法を適用しており、それ以前の数値は比較対象としていません。
　農業集落排水については、８処理区で事業を実施しており、全て完了しています。⑥汚水処理原価は、人口減少等により有収水量は減少したものの、委託料等経費の増加により前年度より増加しています。⑧水洗化率は前年と同程度となり、⑦施設利用率は人口減少等により減少しています。⑤経費回収率は、令和2年度に料金改定を実施したことにより、平均値、全国平均を上回っていますが、減少傾向にあり、一般会計からの繰入により、①経常収支比率は100％を若干超えている状況です。
　</t>
    <rPh sb="169" eb="170">
      <t>スベ</t>
    </rPh>
    <rPh sb="171" eb="173">
      <t>カンリョウ</t>
    </rPh>
    <rPh sb="188" eb="190">
      <t>ジンコウ</t>
    </rPh>
    <rPh sb="190" eb="192">
      <t>ゲンショウ</t>
    </rPh>
    <rPh sb="192" eb="193">
      <t>トウ</t>
    </rPh>
    <rPh sb="196" eb="200">
      <t>ユウシュウスイリョウ</t>
    </rPh>
    <rPh sb="201" eb="203">
      <t>ゲンショウ</t>
    </rPh>
    <rPh sb="209" eb="212">
      <t>イタクリョウ</t>
    </rPh>
    <rPh sb="212" eb="213">
      <t>トウ</t>
    </rPh>
    <rPh sb="213" eb="215">
      <t>ケイヒ</t>
    </rPh>
    <rPh sb="216" eb="218">
      <t>ゾウカ</t>
    </rPh>
    <rPh sb="222" eb="224">
      <t>ネンド</t>
    </rPh>
    <rPh sb="226" eb="228">
      <t>ゾウカ</t>
    </rPh>
    <rPh sb="240" eb="242">
      <t>ゼンネン</t>
    </rPh>
    <rPh sb="243" eb="246">
      <t>ドウテイド</t>
    </rPh>
    <rPh sb="257" eb="259">
      <t>ジンコウ</t>
    </rPh>
    <rPh sb="259" eb="260">
      <t>ゲン</t>
    </rPh>
    <rPh sb="260" eb="261">
      <t>ショウ</t>
    </rPh>
    <rPh sb="261" eb="262">
      <t>トウ</t>
    </rPh>
    <rPh sb="265" eb="267">
      <t>ゲンショウ</t>
    </rPh>
    <rPh sb="287" eb="289">
      <t>リョウキン</t>
    </rPh>
    <rPh sb="289" eb="291">
      <t>カイテイ</t>
    </rPh>
    <rPh sb="302" eb="305">
      <t>ヘイキンチ</t>
    </rPh>
    <rPh sb="306" eb="308">
      <t>ゼンコク</t>
    </rPh>
    <rPh sb="308" eb="310">
      <t>ヘイキン</t>
    </rPh>
    <rPh sb="320" eb="322">
      <t>ゲンショウ</t>
    </rPh>
    <rPh sb="322" eb="324">
      <t>ケイコウ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</si>
</sst>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F5A2-4B87-B817-93465865E07E}"/>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0.01</c:v>
                </c:pt>
                <c:pt idx="2">
                  <c:v>0.02</c:v>
                </c:pt>
                <c:pt idx="3">
                  <c:v>0.25</c:v>
                </c:pt>
                <c:pt idx="4">
                  <c:v>0.05</c:v>
                </c:pt>
              </c:numCache>
            </c:numRef>
          </c:val>
          <c:smooth val="0"/>
          <c:extLst>
            <c:ext xmlns:c16="http://schemas.microsoft.com/office/drawing/2014/chart" uri="{C3380CC4-5D6E-409C-BE32-E72D297353CC}">
              <c16:uniqueId val="{00000001-F5A2-4B87-B817-93465865E07E}"/>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0</c:v>
                </c:pt>
                <c:pt idx="1">
                  <c:v>60.69</c:v>
                </c:pt>
                <c:pt idx="2">
                  <c:v>57.83</c:v>
                </c:pt>
                <c:pt idx="3">
                  <c:v>57.23</c:v>
                </c:pt>
                <c:pt idx="4">
                  <c:v>54.6</c:v>
                </c:pt>
              </c:numCache>
            </c:numRef>
          </c:val>
          <c:extLst>
            <c:ext xmlns:c16="http://schemas.microsoft.com/office/drawing/2014/chart" uri="{C3380CC4-5D6E-409C-BE32-E72D297353CC}">
              <c16:uniqueId val="{00000000-96EF-498C-8F90-CB697C760E74}"/>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50.68</c:v>
                </c:pt>
                <c:pt idx="2">
                  <c:v>50.14</c:v>
                </c:pt>
                <c:pt idx="3">
                  <c:v>54.83</c:v>
                </c:pt>
                <c:pt idx="4">
                  <c:v>66.53</c:v>
                </c:pt>
              </c:numCache>
            </c:numRef>
          </c:val>
          <c:smooth val="0"/>
          <c:extLst>
            <c:ext xmlns:c16="http://schemas.microsoft.com/office/drawing/2014/chart" uri="{C3380CC4-5D6E-409C-BE32-E72D297353CC}">
              <c16:uniqueId val="{00000001-96EF-498C-8F90-CB697C760E74}"/>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0</c:v>
                </c:pt>
                <c:pt idx="1">
                  <c:v>80.34</c:v>
                </c:pt>
                <c:pt idx="2">
                  <c:v>80.64</c:v>
                </c:pt>
                <c:pt idx="3">
                  <c:v>81.77</c:v>
                </c:pt>
                <c:pt idx="4">
                  <c:v>82.42</c:v>
                </c:pt>
              </c:numCache>
            </c:numRef>
          </c:val>
          <c:extLst>
            <c:ext xmlns:c16="http://schemas.microsoft.com/office/drawing/2014/chart" uri="{C3380CC4-5D6E-409C-BE32-E72D297353CC}">
              <c16:uniqueId val="{00000000-A898-4B21-A9C5-318FC7FE663A}"/>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84.86</c:v>
                </c:pt>
                <c:pt idx="2">
                  <c:v>84.98</c:v>
                </c:pt>
                <c:pt idx="3">
                  <c:v>84.7</c:v>
                </c:pt>
                <c:pt idx="4">
                  <c:v>84.67</c:v>
                </c:pt>
              </c:numCache>
            </c:numRef>
          </c:val>
          <c:smooth val="0"/>
          <c:extLst>
            <c:ext xmlns:c16="http://schemas.microsoft.com/office/drawing/2014/chart" uri="{C3380CC4-5D6E-409C-BE32-E72D297353CC}">
              <c16:uniqueId val="{00000001-A898-4B21-A9C5-318FC7FE663A}"/>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0</c:v>
                </c:pt>
                <c:pt idx="1">
                  <c:v>100.25</c:v>
                </c:pt>
                <c:pt idx="2">
                  <c:v>116.38</c:v>
                </c:pt>
                <c:pt idx="3">
                  <c:v>118.62</c:v>
                </c:pt>
                <c:pt idx="4">
                  <c:v>118.86</c:v>
                </c:pt>
              </c:numCache>
            </c:numRef>
          </c:val>
          <c:extLst>
            <c:ext xmlns:c16="http://schemas.microsoft.com/office/drawing/2014/chart" uri="{C3380CC4-5D6E-409C-BE32-E72D297353CC}">
              <c16:uniqueId val="{00000000-FDE9-4C0D-9C41-D47AD95522BA}"/>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101.77</c:v>
                </c:pt>
                <c:pt idx="2">
                  <c:v>103.6</c:v>
                </c:pt>
                <c:pt idx="3">
                  <c:v>106.37</c:v>
                </c:pt>
                <c:pt idx="4">
                  <c:v>106.07</c:v>
                </c:pt>
              </c:numCache>
            </c:numRef>
          </c:val>
          <c:smooth val="0"/>
          <c:extLst>
            <c:ext xmlns:c16="http://schemas.microsoft.com/office/drawing/2014/chart" uri="{C3380CC4-5D6E-409C-BE32-E72D297353CC}">
              <c16:uniqueId val="{00000001-FDE9-4C0D-9C41-D47AD95522BA}"/>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0</c:v>
                </c:pt>
                <c:pt idx="1">
                  <c:v>5.43</c:v>
                </c:pt>
                <c:pt idx="2">
                  <c:v>9.5500000000000007</c:v>
                </c:pt>
                <c:pt idx="3">
                  <c:v>13.04</c:v>
                </c:pt>
                <c:pt idx="4">
                  <c:v>16.32</c:v>
                </c:pt>
              </c:numCache>
            </c:numRef>
          </c:val>
          <c:extLst>
            <c:ext xmlns:c16="http://schemas.microsoft.com/office/drawing/2014/chart" uri="{C3380CC4-5D6E-409C-BE32-E72D297353CC}">
              <c16:uniqueId val="{00000000-2FB5-4AE9-80C2-AB592D800CE5}"/>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24.13</c:v>
                </c:pt>
                <c:pt idx="2">
                  <c:v>23.06</c:v>
                </c:pt>
                <c:pt idx="3">
                  <c:v>20.34</c:v>
                </c:pt>
                <c:pt idx="4">
                  <c:v>21.85</c:v>
                </c:pt>
              </c:numCache>
            </c:numRef>
          </c:val>
          <c:smooth val="0"/>
          <c:extLst>
            <c:ext xmlns:c16="http://schemas.microsoft.com/office/drawing/2014/chart" uri="{C3380CC4-5D6E-409C-BE32-E72D297353CC}">
              <c16:uniqueId val="{00000001-2FB5-4AE9-80C2-AB592D800CE5}"/>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C15A-4494-8A4C-9C86B3280B3F}"/>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formatCode="#,##0.00;&quot;△&quot;#,##0.00;&quot;-&quot;">
                  <c:v>0</c:v>
                </c:pt>
                <c:pt idx="1">
                  <c:v>0</c:v>
                </c:pt>
                <c:pt idx="2">
                  <c:v>0</c:v>
                </c:pt>
                <c:pt idx="3">
                  <c:v>0</c:v>
                </c:pt>
                <c:pt idx="4">
                  <c:v>0</c:v>
                </c:pt>
              </c:numCache>
            </c:numRef>
          </c:val>
          <c:smooth val="0"/>
          <c:extLst>
            <c:ext xmlns:c16="http://schemas.microsoft.com/office/drawing/2014/chart" uri="{C3380CC4-5D6E-409C-BE32-E72D297353CC}">
              <c16:uniqueId val="{00000001-C15A-4494-8A4C-9C86B3280B3F}"/>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0</c:v>
                </c:pt>
                <c:pt idx="1">
                  <c:v>2099.59</c:v>
                </c:pt>
                <c:pt idx="2">
                  <c:v>1910.87</c:v>
                </c:pt>
                <c:pt idx="3">
                  <c:v>1646.18</c:v>
                </c:pt>
                <c:pt idx="4">
                  <c:v>1575.67</c:v>
                </c:pt>
              </c:numCache>
            </c:numRef>
          </c:val>
          <c:extLst>
            <c:ext xmlns:c16="http://schemas.microsoft.com/office/drawing/2014/chart" uri="{C3380CC4-5D6E-409C-BE32-E72D297353CC}">
              <c16:uniqueId val="{00000000-B260-45FD-A575-99EC21F52BBC}"/>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227.4</c:v>
                </c:pt>
                <c:pt idx="2">
                  <c:v>193.99</c:v>
                </c:pt>
                <c:pt idx="3">
                  <c:v>139.02000000000001</c:v>
                </c:pt>
                <c:pt idx="4">
                  <c:v>132.04</c:v>
                </c:pt>
              </c:numCache>
            </c:numRef>
          </c:val>
          <c:smooth val="0"/>
          <c:extLst>
            <c:ext xmlns:c16="http://schemas.microsoft.com/office/drawing/2014/chart" uri="{C3380CC4-5D6E-409C-BE32-E72D297353CC}">
              <c16:uniqueId val="{00000001-B260-45FD-A575-99EC21F52BBC}"/>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0</c:v>
                </c:pt>
                <c:pt idx="1">
                  <c:v>19.899999999999999</c:v>
                </c:pt>
                <c:pt idx="2">
                  <c:v>18.420000000000002</c:v>
                </c:pt>
                <c:pt idx="3">
                  <c:v>37.69</c:v>
                </c:pt>
                <c:pt idx="4">
                  <c:v>58.87</c:v>
                </c:pt>
              </c:numCache>
            </c:numRef>
          </c:val>
          <c:extLst>
            <c:ext xmlns:c16="http://schemas.microsoft.com/office/drawing/2014/chart" uri="{C3380CC4-5D6E-409C-BE32-E72D297353CC}">
              <c16:uniqueId val="{00000000-A3DA-42C3-B39E-7BA1E740BC21}"/>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29.54</c:v>
                </c:pt>
                <c:pt idx="2">
                  <c:v>26.99</c:v>
                </c:pt>
                <c:pt idx="3">
                  <c:v>29.13</c:v>
                </c:pt>
                <c:pt idx="4">
                  <c:v>35.69</c:v>
                </c:pt>
              </c:numCache>
            </c:numRef>
          </c:val>
          <c:smooth val="0"/>
          <c:extLst>
            <c:ext xmlns:c16="http://schemas.microsoft.com/office/drawing/2014/chart" uri="{C3380CC4-5D6E-409C-BE32-E72D297353CC}">
              <c16:uniqueId val="{00000001-A3DA-42C3-B39E-7BA1E740BC21}"/>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0</c:v>
                </c:pt>
                <c:pt idx="1">
                  <c:v>1714.04</c:v>
                </c:pt>
                <c:pt idx="2">
                  <c:v>4345.25</c:v>
                </c:pt>
                <c:pt idx="3">
                  <c:v>3788.97</c:v>
                </c:pt>
                <c:pt idx="4">
                  <c:v>3787.53</c:v>
                </c:pt>
              </c:numCache>
            </c:numRef>
          </c:val>
          <c:extLst>
            <c:ext xmlns:c16="http://schemas.microsoft.com/office/drawing/2014/chart" uri="{C3380CC4-5D6E-409C-BE32-E72D297353CC}">
              <c16:uniqueId val="{00000000-6D9B-4153-9CE5-FE060EEC0C81}"/>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789.46</c:v>
                </c:pt>
                <c:pt idx="2">
                  <c:v>826.83</c:v>
                </c:pt>
                <c:pt idx="3">
                  <c:v>867.83</c:v>
                </c:pt>
                <c:pt idx="4">
                  <c:v>791.76</c:v>
                </c:pt>
              </c:numCache>
            </c:numRef>
          </c:val>
          <c:smooth val="0"/>
          <c:extLst>
            <c:ext xmlns:c16="http://schemas.microsoft.com/office/drawing/2014/chart" uri="{C3380CC4-5D6E-409C-BE32-E72D297353CC}">
              <c16:uniqueId val="{00000001-6D9B-4153-9CE5-FE060EEC0C81}"/>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0</c:v>
                </c:pt>
                <c:pt idx="1">
                  <c:v>47.37</c:v>
                </c:pt>
                <c:pt idx="2">
                  <c:v>38.619999999999997</c:v>
                </c:pt>
                <c:pt idx="3">
                  <c:v>78.489999999999995</c:v>
                </c:pt>
                <c:pt idx="4">
                  <c:v>68.41</c:v>
                </c:pt>
              </c:numCache>
            </c:numRef>
          </c:val>
          <c:extLst>
            <c:ext xmlns:c16="http://schemas.microsoft.com/office/drawing/2014/chart" uri="{C3380CC4-5D6E-409C-BE32-E72D297353CC}">
              <c16:uniqueId val="{00000000-A556-448C-8E28-63706897D2FC}"/>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57.77</c:v>
                </c:pt>
                <c:pt idx="2">
                  <c:v>57.31</c:v>
                </c:pt>
                <c:pt idx="3">
                  <c:v>57.08</c:v>
                </c:pt>
                <c:pt idx="4">
                  <c:v>56.26</c:v>
                </c:pt>
              </c:numCache>
            </c:numRef>
          </c:val>
          <c:smooth val="0"/>
          <c:extLst>
            <c:ext xmlns:c16="http://schemas.microsoft.com/office/drawing/2014/chart" uri="{C3380CC4-5D6E-409C-BE32-E72D297353CC}">
              <c16:uniqueId val="{00000001-A556-448C-8E28-63706897D2FC}"/>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0</c:v>
                </c:pt>
                <c:pt idx="1">
                  <c:v>283.89999999999998</c:v>
                </c:pt>
                <c:pt idx="2">
                  <c:v>347.6</c:v>
                </c:pt>
                <c:pt idx="3">
                  <c:v>186.22</c:v>
                </c:pt>
                <c:pt idx="4">
                  <c:v>216.94</c:v>
                </c:pt>
              </c:numCache>
            </c:numRef>
          </c:val>
          <c:extLst>
            <c:ext xmlns:c16="http://schemas.microsoft.com/office/drawing/2014/chart" uri="{C3380CC4-5D6E-409C-BE32-E72D297353CC}">
              <c16:uniqueId val="{00000000-A156-46ED-AA90-EC0F594A8FB4}"/>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274.35000000000002</c:v>
                </c:pt>
                <c:pt idx="2">
                  <c:v>273.52</c:v>
                </c:pt>
                <c:pt idx="3">
                  <c:v>274.99</c:v>
                </c:pt>
                <c:pt idx="4">
                  <c:v>282.08999999999997</c:v>
                </c:pt>
              </c:numCache>
            </c:numRef>
          </c:val>
          <c:smooth val="0"/>
          <c:extLst>
            <c:ext xmlns:c16="http://schemas.microsoft.com/office/drawing/2014/chart" uri="{C3380CC4-5D6E-409C-BE32-E72D297353CC}">
              <c16:uniqueId val="{00000001-A156-46ED-AA90-EC0F594A8FB4}"/>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【104.16】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【128.23】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【34.77】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【786.37】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【86.91】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【61.14】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【256.97】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【24.95】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F1"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7" t="s">
        <v>0</v>
      </c>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67"/>
      <c r="BT2" s="67"/>
      <c r="BU2" s="67"/>
      <c r="BV2" s="67"/>
      <c r="BW2" s="67"/>
      <c r="BX2" s="67"/>
      <c r="BY2" s="67"/>
      <c r="BZ2" s="67"/>
    </row>
    <row r="3" spans="1:78" ht="9.75" customHeight="1" x14ac:dyDescent="0.15">
      <c r="A3" s="2"/>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row>
    <row r="4" spans="1:78" ht="9.75" customHeight="1" x14ac:dyDescent="0.15">
      <c r="A4" s="2"/>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67"/>
      <c r="BD4" s="67"/>
      <c r="BE4" s="67"/>
      <c r="BF4" s="67"/>
      <c r="BG4" s="67"/>
      <c r="BH4" s="67"/>
      <c r="BI4" s="67"/>
      <c r="BJ4" s="67"/>
      <c r="BK4" s="67"/>
      <c r="BL4" s="67"/>
      <c r="BM4" s="67"/>
      <c r="BN4" s="67"/>
      <c r="BO4" s="67"/>
      <c r="BP4" s="67"/>
      <c r="BQ4" s="67"/>
      <c r="BR4" s="67"/>
      <c r="BS4" s="67"/>
      <c r="BT4" s="67"/>
      <c r="BU4" s="67"/>
      <c r="BV4" s="67"/>
      <c r="BW4" s="67"/>
      <c r="BX4" s="67"/>
      <c r="BY4" s="67"/>
      <c r="BZ4" s="67"/>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8" t="str">
        <f>データ!H6</f>
        <v>京都府　舞鶴市</v>
      </c>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1" t="s">
        <v>1</v>
      </c>
      <c r="C7" s="51"/>
      <c r="D7" s="51"/>
      <c r="E7" s="51"/>
      <c r="F7" s="51"/>
      <c r="G7" s="51"/>
      <c r="H7" s="51"/>
      <c r="I7" s="51" t="s">
        <v>2</v>
      </c>
      <c r="J7" s="51"/>
      <c r="K7" s="51"/>
      <c r="L7" s="51"/>
      <c r="M7" s="51"/>
      <c r="N7" s="51"/>
      <c r="O7" s="51"/>
      <c r="P7" s="51" t="s">
        <v>3</v>
      </c>
      <c r="Q7" s="51"/>
      <c r="R7" s="51"/>
      <c r="S7" s="51"/>
      <c r="T7" s="51"/>
      <c r="U7" s="51"/>
      <c r="V7" s="51"/>
      <c r="W7" s="51" t="s">
        <v>4</v>
      </c>
      <c r="X7" s="51"/>
      <c r="Y7" s="51"/>
      <c r="Z7" s="51"/>
      <c r="AA7" s="51"/>
      <c r="AB7" s="51"/>
      <c r="AC7" s="51"/>
      <c r="AD7" s="51" t="s">
        <v>5</v>
      </c>
      <c r="AE7" s="51"/>
      <c r="AF7" s="51"/>
      <c r="AG7" s="51"/>
      <c r="AH7" s="51"/>
      <c r="AI7" s="51"/>
      <c r="AJ7" s="51"/>
      <c r="AK7" s="3"/>
      <c r="AL7" s="51" t="s">
        <v>6</v>
      </c>
      <c r="AM7" s="51"/>
      <c r="AN7" s="51"/>
      <c r="AO7" s="51"/>
      <c r="AP7" s="51"/>
      <c r="AQ7" s="51"/>
      <c r="AR7" s="51"/>
      <c r="AS7" s="51"/>
      <c r="AT7" s="51" t="s">
        <v>7</v>
      </c>
      <c r="AU7" s="51"/>
      <c r="AV7" s="51"/>
      <c r="AW7" s="51"/>
      <c r="AX7" s="51"/>
      <c r="AY7" s="51"/>
      <c r="AZ7" s="51"/>
      <c r="BA7" s="51"/>
      <c r="BB7" s="51" t="s">
        <v>8</v>
      </c>
      <c r="BC7" s="51"/>
      <c r="BD7" s="51"/>
      <c r="BE7" s="51"/>
      <c r="BF7" s="51"/>
      <c r="BG7" s="51"/>
      <c r="BH7" s="51"/>
      <c r="BI7" s="51"/>
      <c r="BJ7" s="3"/>
      <c r="BK7" s="3"/>
      <c r="BL7" s="69" t="s">
        <v>9</v>
      </c>
      <c r="BM7" s="70"/>
      <c r="BN7" s="70"/>
      <c r="BO7" s="70"/>
      <c r="BP7" s="70"/>
      <c r="BQ7" s="70"/>
      <c r="BR7" s="70"/>
      <c r="BS7" s="70"/>
      <c r="BT7" s="70"/>
      <c r="BU7" s="70"/>
      <c r="BV7" s="70"/>
      <c r="BW7" s="70"/>
      <c r="BX7" s="70"/>
      <c r="BY7" s="71"/>
    </row>
    <row r="8" spans="1:78" ht="18.75" customHeight="1" x14ac:dyDescent="0.15">
      <c r="A8" s="2"/>
      <c r="B8" s="65" t="str">
        <f>データ!I6</f>
        <v>法適用</v>
      </c>
      <c r="C8" s="65"/>
      <c r="D8" s="65"/>
      <c r="E8" s="65"/>
      <c r="F8" s="65"/>
      <c r="G8" s="65"/>
      <c r="H8" s="65"/>
      <c r="I8" s="65" t="str">
        <f>データ!J6</f>
        <v>下水道事業</v>
      </c>
      <c r="J8" s="65"/>
      <c r="K8" s="65"/>
      <c r="L8" s="65"/>
      <c r="M8" s="65"/>
      <c r="N8" s="65"/>
      <c r="O8" s="65"/>
      <c r="P8" s="65" t="str">
        <f>データ!K6</f>
        <v>農業集落排水</v>
      </c>
      <c r="Q8" s="65"/>
      <c r="R8" s="65"/>
      <c r="S8" s="65"/>
      <c r="T8" s="65"/>
      <c r="U8" s="65"/>
      <c r="V8" s="65"/>
      <c r="W8" s="65" t="str">
        <f>データ!L6</f>
        <v>F2</v>
      </c>
      <c r="X8" s="65"/>
      <c r="Y8" s="65"/>
      <c r="Z8" s="65"/>
      <c r="AA8" s="65"/>
      <c r="AB8" s="65"/>
      <c r="AC8" s="65"/>
      <c r="AD8" s="66" t="str">
        <f>データ!$M$6</f>
        <v>非設置</v>
      </c>
      <c r="AE8" s="66"/>
      <c r="AF8" s="66"/>
      <c r="AG8" s="66"/>
      <c r="AH8" s="66"/>
      <c r="AI8" s="66"/>
      <c r="AJ8" s="66"/>
      <c r="AK8" s="3"/>
      <c r="AL8" s="45">
        <f>データ!S6</f>
        <v>79499</v>
      </c>
      <c r="AM8" s="45"/>
      <c r="AN8" s="45"/>
      <c r="AO8" s="45"/>
      <c r="AP8" s="45"/>
      <c r="AQ8" s="45"/>
      <c r="AR8" s="45"/>
      <c r="AS8" s="45"/>
      <c r="AT8" s="46">
        <f>データ!T6</f>
        <v>342.13</v>
      </c>
      <c r="AU8" s="46"/>
      <c r="AV8" s="46"/>
      <c r="AW8" s="46"/>
      <c r="AX8" s="46"/>
      <c r="AY8" s="46"/>
      <c r="AZ8" s="46"/>
      <c r="BA8" s="46"/>
      <c r="BB8" s="46">
        <f>データ!U6</f>
        <v>232.36</v>
      </c>
      <c r="BC8" s="46"/>
      <c r="BD8" s="46"/>
      <c r="BE8" s="46"/>
      <c r="BF8" s="46"/>
      <c r="BG8" s="46"/>
      <c r="BH8" s="46"/>
      <c r="BI8" s="46"/>
      <c r="BJ8" s="3"/>
      <c r="BK8" s="3"/>
      <c r="BL8" s="61" t="s">
        <v>10</v>
      </c>
      <c r="BM8" s="62"/>
      <c r="BN8" s="63" t="s">
        <v>11</v>
      </c>
      <c r="BO8" s="63"/>
      <c r="BP8" s="63"/>
      <c r="BQ8" s="63"/>
      <c r="BR8" s="63"/>
      <c r="BS8" s="63"/>
      <c r="BT8" s="63"/>
      <c r="BU8" s="63"/>
      <c r="BV8" s="63"/>
      <c r="BW8" s="63"/>
      <c r="BX8" s="63"/>
      <c r="BY8" s="64"/>
    </row>
    <row r="9" spans="1:78" ht="18.75" customHeight="1" x14ac:dyDescent="0.15">
      <c r="A9" s="2"/>
      <c r="B9" s="51" t="s">
        <v>12</v>
      </c>
      <c r="C9" s="51"/>
      <c r="D9" s="51"/>
      <c r="E9" s="51"/>
      <c r="F9" s="51"/>
      <c r="G9" s="51"/>
      <c r="H9" s="51"/>
      <c r="I9" s="51" t="s">
        <v>13</v>
      </c>
      <c r="J9" s="51"/>
      <c r="K9" s="51"/>
      <c r="L9" s="51"/>
      <c r="M9" s="51"/>
      <c r="N9" s="51"/>
      <c r="O9" s="51"/>
      <c r="P9" s="51" t="s">
        <v>14</v>
      </c>
      <c r="Q9" s="51"/>
      <c r="R9" s="51"/>
      <c r="S9" s="51"/>
      <c r="T9" s="51"/>
      <c r="U9" s="51"/>
      <c r="V9" s="51"/>
      <c r="W9" s="51" t="s">
        <v>15</v>
      </c>
      <c r="X9" s="51"/>
      <c r="Y9" s="51"/>
      <c r="Z9" s="51"/>
      <c r="AA9" s="51"/>
      <c r="AB9" s="51"/>
      <c r="AC9" s="51"/>
      <c r="AD9" s="51" t="s">
        <v>16</v>
      </c>
      <c r="AE9" s="51"/>
      <c r="AF9" s="51"/>
      <c r="AG9" s="51"/>
      <c r="AH9" s="51"/>
      <c r="AI9" s="51"/>
      <c r="AJ9" s="51"/>
      <c r="AK9" s="3"/>
      <c r="AL9" s="51" t="s">
        <v>17</v>
      </c>
      <c r="AM9" s="51"/>
      <c r="AN9" s="51"/>
      <c r="AO9" s="51"/>
      <c r="AP9" s="51"/>
      <c r="AQ9" s="51"/>
      <c r="AR9" s="51"/>
      <c r="AS9" s="51"/>
      <c r="AT9" s="51" t="s">
        <v>18</v>
      </c>
      <c r="AU9" s="51"/>
      <c r="AV9" s="51"/>
      <c r="AW9" s="51"/>
      <c r="AX9" s="51"/>
      <c r="AY9" s="51"/>
      <c r="AZ9" s="51"/>
      <c r="BA9" s="51"/>
      <c r="BB9" s="51" t="s">
        <v>19</v>
      </c>
      <c r="BC9" s="51"/>
      <c r="BD9" s="51"/>
      <c r="BE9" s="51"/>
      <c r="BF9" s="51"/>
      <c r="BG9" s="51"/>
      <c r="BH9" s="51"/>
      <c r="BI9" s="51"/>
      <c r="BJ9" s="3"/>
      <c r="BK9" s="3"/>
      <c r="BL9" s="52" t="s">
        <v>20</v>
      </c>
      <c r="BM9" s="53"/>
      <c r="BN9" s="54" t="s">
        <v>21</v>
      </c>
      <c r="BO9" s="54"/>
      <c r="BP9" s="54"/>
      <c r="BQ9" s="54"/>
      <c r="BR9" s="54"/>
      <c r="BS9" s="54"/>
      <c r="BT9" s="54"/>
      <c r="BU9" s="54"/>
      <c r="BV9" s="54"/>
      <c r="BW9" s="54"/>
      <c r="BX9" s="54"/>
      <c r="BY9" s="55"/>
    </row>
    <row r="10" spans="1:78" ht="18.75" customHeight="1" x14ac:dyDescent="0.15">
      <c r="A10" s="2"/>
      <c r="B10" s="46" t="str">
        <f>データ!N6</f>
        <v>-</v>
      </c>
      <c r="C10" s="46"/>
      <c r="D10" s="46"/>
      <c r="E10" s="46"/>
      <c r="F10" s="46"/>
      <c r="G10" s="46"/>
      <c r="H10" s="46"/>
      <c r="I10" s="46">
        <f>データ!O6</f>
        <v>54.69</v>
      </c>
      <c r="J10" s="46"/>
      <c r="K10" s="46"/>
      <c r="L10" s="46"/>
      <c r="M10" s="46"/>
      <c r="N10" s="46"/>
      <c r="O10" s="46"/>
      <c r="P10" s="46">
        <f>データ!P6</f>
        <v>2.2599999999999998</v>
      </c>
      <c r="Q10" s="46"/>
      <c r="R10" s="46"/>
      <c r="S10" s="46"/>
      <c r="T10" s="46"/>
      <c r="U10" s="46"/>
      <c r="V10" s="46"/>
      <c r="W10" s="46">
        <f>データ!Q6</f>
        <v>91.93</v>
      </c>
      <c r="X10" s="46"/>
      <c r="Y10" s="46"/>
      <c r="Z10" s="46"/>
      <c r="AA10" s="46"/>
      <c r="AB10" s="46"/>
      <c r="AC10" s="46"/>
      <c r="AD10" s="45">
        <f>データ!R6</f>
        <v>3064</v>
      </c>
      <c r="AE10" s="45"/>
      <c r="AF10" s="45"/>
      <c r="AG10" s="45"/>
      <c r="AH10" s="45"/>
      <c r="AI10" s="45"/>
      <c r="AJ10" s="45"/>
      <c r="AK10" s="2"/>
      <c r="AL10" s="45">
        <f>データ!V6</f>
        <v>1769</v>
      </c>
      <c r="AM10" s="45"/>
      <c r="AN10" s="45"/>
      <c r="AO10" s="45"/>
      <c r="AP10" s="45"/>
      <c r="AQ10" s="45"/>
      <c r="AR10" s="45"/>
      <c r="AS10" s="45"/>
      <c r="AT10" s="46">
        <f>データ!W6</f>
        <v>1.1499999999999999</v>
      </c>
      <c r="AU10" s="46"/>
      <c r="AV10" s="46"/>
      <c r="AW10" s="46"/>
      <c r="AX10" s="46"/>
      <c r="AY10" s="46"/>
      <c r="AZ10" s="46"/>
      <c r="BA10" s="46"/>
      <c r="BB10" s="46">
        <f>データ!X6</f>
        <v>1538.26</v>
      </c>
      <c r="BC10" s="46"/>
      <c r="BD10" s="46"/>
      <c r="BE10" s="46"/>
      <c r="BF10" s="46"/>
      <c r="BG10" s="46"/>
      <c r="BH10" s="46"/>
      <c r="BI10" s="46"/>
      <c r="BJ10" s="2"/>
      <c r="BK10" s="2"/>
      <c r="BL10" s="47" t="s">
        <v>22</v>
      </c>
      <c r="BM10" s="48"/>
      <c r="BN10" s="49" t="s">
        <v>23</v>
      </c>
      <c r="BO10" s="49"/>
      <c r="BP10" s="49"/>
      <c r="BQ10" s="49"/>
      <c r="BR10" s="49"/>
      <c r="BS10" s="49"/>
      <c r="BT10" s="49"/>
      <c r="BU10" s="49"/>
      <c r="BV10" s="49"/>
      <c r="BW10" s="49"/>
      <c r="BX10" s="49"/>
      <c r="BY10" s="50"/>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38" t="s">
        <v>26</v>
      </c>
      <c r="BM14" s="39"/>
      <c r="BN14" s="39"/>
      <c r="BO14" s="39"/>
      <c r="BP14" s="39"/>
      <c r="BQ14" s="39"/>
      <c r="BR14" s="39"/>
      <c r="BS14" s="39"/>
      <c r="BT14" s="39"/>
      <c r="BU14" s="39"/>
      <c r="BV14" s="39"/>
      <c r="BW14" s="39"/>
      <c r="BX14" s="39"/>
      <c r="BY14" s="39"/>
      <c r="BZ14" s="40"/>
    </row>
    <row r="15" spans="1:78" ht="13.5" customHeight="1" x14ac:dyDescent="0.15">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116</v>
      </c>
      <c r="BM16" s="30"/>
      <c r="BN16" s="30"/>
      <c r="BO16" s="30"/>
      <c r="BP16" s="30"/>
      <c r="BQ16" s="30"/>
      <c r="BR16" s="30"/>
      <c r="BS16" s="30"/>
      <c r="BT16" s="30"/>
      <c r="BU16" s="30"/>
      <c r="BV16" s="30"/>
      <c r="BW16" s="30"/>
      <c r="BX16" s="30"/>
      <c r="BY16" s="30"/>
      <c r="BZ16" s="3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30"/>
      <c r="BN17" s="30"/>
      <c r="BO17" s="30"/>
      <c r="BP17" s="30"/>
      <c r="BQ17" s="30"/>
      <c r="BR17" s="30"/>
      <c r="BS17" s="30"/>
      <c r="BT17" s="30"/>
      <c r="BU17" s="30"/>
      <c r="BV17" s="30"/>
      <c r="BW17" s="30"/>
      <c r="BX17" s="30"/>
      <c r="BY17" s="30"/>
      <c r="BZ17" s="3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30"/>
      <c r="BN18" s="30"/>
      <c r="BO18" s="30"/>
      <c r="BP18" s="30"/>
      <c r="BQ18" s="30"/>
      <c r="BR18" s="30"/>
      <c r="BS18" s="30"/>
      <c r="BT18" s="30"/>
      <c r="BU18" s="30"/>
      <c r="BV18" s="30"/>
      <c r="BW18" s="30"/>
      <c r="BX18" s="30"/>
      <c r="BY18" s="30"/>
      <c r="BZ18" s="3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30"/>
      <c r="BN19" s="30"/>
      <c r="BO19" s="30"/>
      <c r="BP19" s="30"/>
      <c r="BQ19" s="30"/>
      <c r="BR19" s="30"/>
      <c r="BS19" s="30"/>
      <c r="BT19" s="30"/>
      <c r="BU19" s="30"/>
      <c r="BV19" s="30"/>
      <c r="BW19" s="30"/>
      <c r="BX19" s="30"/>
      <c r="BY19" s="30"/>
      <c r="BZ19" s="3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30"/>
      <c r="BN20" s="30"/>
      <c r="BO20" s="30"/>
      <c r="BP20" s="30"/>
      <c r="BQ20" s="30"/>
      <c r="BR20" s="30"/>
      <c r="BS20" s="30"/>
      <c r="BT20" s="30"/>
      <c r="BU20" s="30"/>
      <c r="BV20" s="30"/>
      <c r="BW20" s="30"/>
      <c r="BX20" s="30"/>
      <c r="BY20" s="30"/>
      <c r="BZ20" s="3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30"/>
      <c r="BN21" s="30"/>
      <c r="BO21" s="30"/>
      <c r="BP21" s="30"/>
      <c r="BQ21" s="30"/>
      <c r="BR21" s="30"/>
      <c r="BS21" s="30"/>
      <c r="BT21" s="30"/>
      <c r="BU21" s="30"/>
      <c r="BV21" s="30"/>
      <c r="BW21" s="30"/>
      <c r="BX21" s="30"/>
      <c r="BY21" s="30"/>
      <c r="BZ21" s="3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30"/>
      <c r="BN22" s="30"/>
      <c r="BO22" s="30"/>
      <c r="BP22" s="30"/>
      <c r="BQ22" s="30"/>
      <c r="BR22" s="30"/>
      <c r="BS22" s="30"/>
      <c r="BT22" s="30"/>
      <c r="BU22" s="30"/>
      <c r="BV22" s="30"/>
      <c r="BW22" s="30"/>
      <c r="BX22" s="30"/>
      <c r="BY22" s="30"/>
      <c r="BZ22" s="3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30"/>
      <c r="BN23" s="30"/>
      <c r="BO23" s="30"/>
      <c r="BP23" s="30"/>
      <c r="BQ23" s="30"/>
      <c r="BR23" s="30"/>
      <c r="BS23" s="30"/>
      <c r="BT23" s="30"/>
      <c r="BU23" s="30"/>
      <c r="BV23" s="30"/>
      <c r="BW23" s="30"/>
      <c r="BX23" s="30"/>
      <c r="BY23" s="30"/>
      <c r="BZ23" s="3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30"/>
      <c r="BN24" s="30"/>
      <c r="BO24" s="30"/>
      <c r="BP24" s="30"/>
      <c r="BQ24" s="30"/>
      <c r="BR24" s="30"/>
      <c r="BS24" s="30"/>
      <c r="BT24" s="30"/>
      <c r="BU24" s="30"/>
      <c r="BV24" s="30"/>
      <c r="BW24" s="30"/>
      <c r="BX24" s="30"/>
      <c r="BY24" s="30"/>
      <c r="BZ24" s="3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30"/>
      <c r="BN25" s="30"/>
      <c r="BO25" s="30"/>
      <c r="BP25" s="30"/>
      <c r="BQ25" s="30"/>
      <c r="BR25" s="30"/>
      <c r="BS25" s="30"/>
      <c r="BT25" s="30"/>
      <c r="BU25" s="30"/>
      <c r="BV25" s="30"/>
      <c r="BW25" s="30"/>
      <c r="BX25" s="30"/>
      <c r="BY25" s="30"/>
      <c r="BZ25" s="3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30"/>
      <c r="BN26" s="30"/>
      <c r="BO26" s="30"/>
      <c r="BP26" s="30"/>
      <c r="BQ26" s="30"/>
      <c r="BR26" s="30"/>
      <c r="BS26" s="30"/>
      <c r="BT26" s="30"/>
      <c r="BU26" s="30"/>
      <c r="BV26" s="30"/>
      <c r="BW26" s="30"/>
      <c r="BX26" s="30"/>
      <c r="BY26" s="30"/>
      <c r="BZ26" s="3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30"/>
      <c r="BN27" s="30"/>
      <c r="BO27" s="30"/>
      <c r="BP27" s="30"/>
      <c r="BQ27" s="30"/>
      <c r="BR27" s="30"/>
      <c r="BS27" s="30"/>
      <c r="BT27" s="30"/>
      <c r="BU27" s="30"/>
      <c r="BV27" s="30"/>
      <c r="BW27" s="30"/>
      <c r="BX27" s="30"/>
      <c r="BY27" s="30"/>
      <c r="BZ27" s="3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30"/>
      <c r="BN28" s="30"/>
      <c r="BO28" s="30"/>
      <c r="BP28" s="30"/>
      <c r="BQ28" s="30"/>
      <c r="BR28" s="30"/>
      <c r="BS28" s="30"/>
      <c r="BT28" s="30"/>
      <c r="BU28" s="30"/>
      <c r="BV28" s="30"/>
      <c r="BW28" s="30"/>
      <c r="BX28" s="30"/>
      <c r="BY28" s="30"/>
      <c r="BZ28" s="3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30"/>
      <c r="BN29" s="30"/>
      <c r="BO29" s="30"/>
      <c r="BP29" s="30"/>
      <c r="BQ29" s="30"/>
      <c r="BR29" s="30"/>
      <c r="BS29" s="30"/>
      <c r="BT29" s="30"/>
      <c r="BU29" s="30"/>
      <c r="BV29" s="30"/>
      <c r="BW29" s="30"/>
      <c r="BX29" s="30"/>
      <c r="BY29" s="30"/>
      <c r="BZ29" s="3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30"/>
      <c r="BN30" s="30"/>
      <c r="BO30" s="30"/>
      <c r="BP30" s="30"/>
      <c r="BQ30" s="30"/>
      <c r="BR30" s="30"/>
      <c r="BS30" s="30"/>
      <c r="BT30" s="30"/>
      <c r="BU30" s="30"/>
      <c r="BV30" s="30"/>
      <c r="BW30" s="30"/>
      <c r="BX30" s="30"/>
      <c r="BY30" s="30"/>
      <c r="BZ30" s="3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30"/>
      <c r="BN31" s="30"/>
      <c r="BO31" s="30"/>
      <c r="BP31" s="30"/>
      <c r="BQ31" s="30"/>
      <c r="BR31" s="30"/>
      <c r="BS31" s="30"/>
      <c r="BT31" s="30"/>
      <c r="BU31" s="30"/>
      <c r="BV31" s="30"/>
      <c r="BW31" s="30"/>
      <c r="BX31" s="30"/>
      <c r="BY31" s="30"/>
      <c r="BZ31" s="3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30"/>
      <c r="BN32" s="30"/>
      <c r="BO32" s="30"/>
      <c r="BP32" s="30"/>
      <c r="BQ32" s="30"/>
      <c r="BR32" s="30"/>
      <c r="BS32" s="30"/>
      <c r="BT32" s="30"/>
      <c r="BU32" s="30"/>
      <c r="BV32" s="30"/>
      <c r="BW32" s="30"/>
      <c r="BX32" s="30"/>
      <c r="BY32" s="30"/>
      <c r="BZ32" s="3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30"/>
      <c r="BN33" s="30"/>
      <c r="BO33" s="30"/>
      <c r="BP33" s="30"/>
      <c r="BQ33" s="30"/>
      <c r="BR33" s="30"/>
      <c r="BS33" s="30"/>
      <c r="BT33" s="30"/>
      <c r="BU33" s="30"/>
      <c r="BV33" s="30"/>
      <c r="BW33" s="30"/>
      <c r="BX33" s="30"/>
      <c r="BY33" s="30"/>
      <c r="BZ33" s="3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30"/>
      <c r="BN34" s="30"/>
      <c r="BO34" s="30"/>
      <c r="BP34" s="30"/>
      <c r="BQ34" s="30"/>
      <c r="BR34" s="30"/>
      <c r="BS34" s="30"/>
      <c r="BT34" s="30"/>
      <c r="BU34" s="30"/>
      <c r="BV34" s="30"/>
      <c r="BW34" s="30"/>
      <c r="BX34" s="30"/>
      <c r="BY34" s="30"/>
      <c r="BZ34" s="3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30"/>
      <c r="BN35" s="30"/>
      <c r="BO35" s="30"/>
      <c r="BP35" s="30"/>
      <c r="BQ35" s="30"/>
      <c r="BR35" s="30"/>
      <c r="BS35" s="30"/>
      <c r="BT35" s="30"/>
      <c r="BU35" s="30"/>
      <c r="BV35" s="30"/>
      <c r="BW35" s="30"/>
      <c r="BX35" s="30"/>
      <c r="BY35" s="30"/>
      <c r="BZ35" s="3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30"/>
      <c r="BN36" s="30"/>
      <c r="BO36" s="30"/>
      <c r="BP36" s="30"/>
      <c r="BQ36" s="30"/>
      <c r="BR36" s="30"/>
      <c r="BS36" s="30"/>
      <c r="BT36" s="30"/>
      <c r="BU36" s="30"/>
      <c r="BV36" s="30"/>
      <c r="BW36" s="30"/>
      <c r="BX36" s="30"/>
      <c r="BY36" s="30"/>
      <c r="BZ36" s="3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30"/>
      <c r="BN37" s="30"/>
      <c r="BO37" s="30"/>
      <c r="BP37" s="30"/>
      <c r="BQ37" s="30"/>
      <c r="BR37" s="30"/>
      <c r="BS37" s="30"/>
      <c r="BT37" s="30"/>
      <c r="BU37" s="30"/>
      <c r="BV37" s="30"/>
      <c r="BW37" s="30"/>
      <c r="BX37" s="30"/>
      <c r="BY37" s="30"/>
      <c r="BZ37" s="3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30"/>
      <c r="BN38" s="30"/>
      <c r="BO38" s="30"/>
      <c r="BP38" s="30"/>
      <c r="BQ38" s="30"/>
      <c r="BR38" s="30"/>
      <c r="BS38" s="30"/>
      <c r="BT38" s="30"/>
      <c r="BU38" s="30"/>
      <c r="BV38" s="30"/>
      <c r="BW38" s="30"/>
      <c r="BX38" s="30"/>
      <c r="BY38" s="30"/>
      <c r="BZ38" s="3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30"/>
      <c r="BN39" s="30"/>
      <c r="BO39" s="30"/>
      <c r="BP39" s="30"/>
      <c r="BQ39" s="30"/>
      <c r="BR39" s="30"/>
      <c r="BS39" s="30"/>
      <c r="BT39" s="30"/>
      <c r="BU39" s="30"/>
      <c r="BV39" s="30"/>
      <c r="BW39" s="30"/>
      <c r="BX39" s="30"/>
      <c r="BY39" s="30"/>
      <c r="BZ39" s="3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30"/>
      <c r="BN40" s="30"/>
      <c r="BO40" s="30"/>
      <c r="BP40" s="30"/>
      <c r="BQ40" s="30"/>
      <c r="BR40" s="30"/>
      <c r="BS40" s="30"/>
      <c r="BT40" s="30"/>
      <c r="BU40" s="30"/>
      <c r="BV40" s="30"/>
      <c r="BW40" s="30"/>
      <c r="BX40" s="30"/>
      <c r="BY40" s="30"/>
      <c r="BZ40" s="3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30"/>
      <c r="BN41" s="30"/>
      <c r="BO41" s="30"/>
      <c r="BP41" s="30"/>
      <c r="BQ41" s="30"/>
      <c r="BR41" s="30"/>
      <c r="BS41" s="30"/>
      <c r="BT41" s="30"/>
      <c r="BU41" s="30"/>
      <c r="BV41" s="30"/>
      <c r="BW41" s="30"/>
      <c r="BX41" s="30"/>
      <c r="BY41" s="30"/>
      <c r="BZ41" s="3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30"/>
      <c r="BN42" s="30"/>
      <c r="BO42" s="30"/>
      <c r="BP42" s="30"/>
      <c r="BQ42" s="30"/>
      <c r="BR42" s="30"/>
      <c r="BS42" s="30"/>
      <c r="BT42" s="30"/>
      <c r="BU42" s="30"/>
      <c r="BV42" s="30"/>
      <c r="BW42" s="30"/>
      <c r="BX42" s="30"/>
      <c r="BY42" s="30"/>
      <c r="BZ42" s="3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30"/>
      <c r="BN43" s="30"/>
      <c r="BO43" s="30"/>
      <c r="BP43" s="30"/>
      <c r="BQ43" s="30"/>
      <c r="BR43" s="30"/>
      <c r="BS43" s="30"/>
      <c r="BT43" s="30"/>
      <c r="BU43" s="30"/>
      <c r="BV43" s="30"/>
      <c r="BW43" s="30"/>
      <c r="BX43" s="30"/>
      <c r="BY43" s="30"/>
      <c r="BZ43" s="3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115</v>
      </c>
      <c r="BM47" s="30"/>
      <c r="BN47" s="30"/>
      <c r="BO47" s="30"/>
      <c r="BP47" s="30"/>
      <c r="BQ47" s="30"/>
      <c r="BR47" s="30"/>
      <c r="BS47" s="30"/>
      <c r="BT47" s="30"/>
      <c r="BU47" s="30"/>
      <c r="BV47" s="30"/>
      <c r="BW47" s="30"/>
      <c r="BX47" s="30"/>
      <c r="BY47" s="30"/>
      <c r="BZ47" s="3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15">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15">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114</v>
      </c>
      <c r="BM66" s="30"/>
      <c r="BN66" s="30"/>
      <c r="BO66" s="30"/>
      <c r="BP66" s="30"/>
      <c r="BQ66" s="30"/>
      <c r="BR66" s="30"/>
      <c r="BS66" s="30"/>
      <c r="BT66" s="30"/>
      <c r="BU66" s="30"/>
      <c r="BV66" s="30"/>
      <c r="BW66" s="30"/>
      <c r="BX66" s="30"/>
      <c r="BY66" s="30"/>
      <c r="BZ66" s="3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15">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【104.16】</v>
      </c>
      <c r="F85" s="12" t="str">
        <f>データ!AT6</f>
        <v>【128.23】</v>
      </c>
      <c r="G85" s="12" t="str">
        <f>データ!BE6</f>
        <v>【34.77】</v>
      </c>
      <c r="H85" s="12" t="str">
        <f>データ!BP6</f>
        <v>【786.37】</v>
      </c>
      <c r="I85" s="12" t="str">
        <f>データ!CA6</f>
        <v>【60.65】</v>
      </c>
      <c r="J85" s="12" t="str">
        <f>データ!CL6</f>
        <v>【256.97】</v>
      </c>
      <c r="K85" s="12" t="str">
        <f>データ!CW6</f>
        <v>【61.14】</v>
      </c>
      <c r="L85" s="12" t="str">
        <f>データ!DH6</f>
        <v>【86.91】</v>
      </c>
      <c r="M85" s="12" t="str">
        <f>データ!DS6</f>
        <v>【24.95】</v>
      </c>
      <c r="N85" s="12" t="str">
        <f>データ!ED6</f>
        <v>【0.00】</v>
      </c>
      <c r="O85" s="12" t="str">
        <f>データ!EO6</f>
        <v>【0.03】</v>
      </c>
    </row>
  </sheetData>
  <sheetProtection algorithmName="SHA-512" hashValue="B6oZ1RmbIs6kbJcg153pJ1jETPk3hk7Xq31Si8cP6GExf29jO8rm7cKRb7Y16ck51MkxtfUhtjJiLg3JduqKDQ==" saltValue="o9/pqsBDwXrHoZPtmoIqW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54</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15">
      <c r="A4" s="14" t="s">
        <v>55</v>
      </c>
      <c r="B4" s="16"/>
      <c r="C4" s="16"/>
      <c r="D4" s="16"/>
      <c r="E4" s="16"/>
      <c r="F4" s="16"/>
      <c r="G4" s="16"/>
      <c r="H4" s="76"/>
      <c r="I4" s="77"/>
      <c r="J4" s="77"/>
      <c r="K4" s="77"/>
      <c r="L4" s="77"/>
      <c r="M4" s="77"/>
      <c r="N4" s="77"/>
      <c r="O4" s="77"/>
      <c r="P4" s="77"/>
      <c r="Q4" s="77"/>
      <c r="R4" s="77"/>
      <c r="S4" s="77"/>
      <c r="T4" s="77"/>
      <c r="U4" s="77"/>
      <c r="V4" s="77"/>
      <c r="W4" s="77"/>
      <c r="X4" s="78"/>
      <c r="Y4" s="72" t="s">
        <v>56</v>
      </c>
      <c r="Z4" s="72"/>
      <c r="AA4" s="72"/>
      <c r="AB4" s="72"/>
      <c r="AC4" s="72"/>
      <c r="AD4" s="72"/>
      <c r="AE4" s="72"/>
      <c r="AF4" s="72"/>
      <c r="AG4" s="72"/>
      <c r="AH4" s="72"/>
      <c r="AI4" s="72"/>
      <c r="AJ4" s="72" t="s">
        <v>57</v>
      </c>
      <c r="AK4" s="72"/>
      <c r="AL4" s="72"/>
      <c r="AM4" s="72"/>
      <c r="AN4" s="72"/>
      <c r="AO4" s="72"/>
      <c r="AP4" s="72"/>
      <c r="AQ4" s="72"/>
      <c r="AR4" s="72"/>
      <c r="AS4" s="72"/>
      <c r="AT4" s="72"/>
      <c r="AU4" s="72" t="s">
        <v>58</v>
      </c>
      <c r="AV4" s="72"/>
      <c r="AW4" s="72"/>
      <c r="AX4" s="72"/>
      <c r="AY4" s="72"/>
      <c r="AZ4" s="72"/>
      <c r="BA4" s="72"/>
      <c r="BB4" s="72"/>
      <c r="BC4" s="72"/>
      <c r="BD4" s="72"/>
      <c r="BE4" s="72"/>
      <c r="BF4" s="72" t="s">
        <v>59</v>
      </c>
      <c r="BG4" s="72"/>
      <c r="BH4" s="72"/>
      <c r="BI4" s="72"/>
      <c r="BJ4" s="72"/>
      <c r="BK4" s="72"/>
      <c r="BL4" s="72"/>
      <c r="BM4" s="72"/>
      <c r="BN4" s="72"/>
      <c r="BO4" s="72"/>
      <c r="BP4" s="72"/>
      <c r="BQ4" s="72" t="s">
        <v>60</v>
      </c>
      <c r="BR4" s="72"/>
      <c r="BS4" s="72"/>
      <c r="BT4" s="72"/>
      <c r="BU4" s="72"/>
      <c r="BV4" s="72"/>
      <c r="BW4" s="72"/>
      <c r="BX4" s="72"/>
      <c r="BY4" s="72"/>
      <c r="BZ4" s="72"/>
      <c r="CA4" s="72"/>
      <c r="CB4" s="72" t="s">
        <v>61</v>
      </c>
      <c r="CC4" s="72"/>
      <c r="CD4" s="72"/>
      <c r="CE4" s="72"/>
      <c r="CF4" s="72"/>
      <c r="CG4" s="72"/>
      <c r="CH4" s="72"/>
      <c r="CI4" s="72"/>
      <c r="CJ4" s="72"/>
      <c r="CK4" s="72"/>
      <c r="CL4" s="72"/>
      <c r="CM4" s="72" t="s">
        <v>62</v>
      </c>
      <c r="CN4" s="72"/>
      <c r="CO4" s="72"/>
      <c r="CP4" s="72"/>
      <c r="CQ4" s="72"/>
      <c r="CR4" s="72"/>
      <c r="CS4" s="72"/>
      <c r="CT4" s="72"/>
      <c r="CU4" s="72"/>
      <c r="CV4" s="72"/>
      <c r="CW4" s="72"/>
      <c r="CX4" s="72" t="s">
        <v>63</v>
      </c>
      <c r="CY4" s="72"/>
      <c r="CZ4" s="72"/>
      <c r="DA4" s="72"/>
      <c r="DB4" s="72"/>
      <c r="DC4" s="72"/>
      <c r="DD4" s="72"/>
      <c r="DE4" s="72"/>
      <c r="DF4" s="72"/>
      <c r="DG4" s="72"/>
      <c r="DH4" s="72"/>
      <c r="DI4" s="72" t="s">
        <v>64</v>
      </c>
      <c r="DJ4" s="72"/>
      <c r="DK4" s="72"/>
      <c r="DL4" s="72"/>
      <c r="DM4" s="72"/>
      <c r="DN4" s="72"/>
      <c r="DO4" s="72"/>
      <c r="DP4" s="72"/>
      <c r="DQ4" s="72"/>
      <c r="DR4" s="72"/>
      <c r="DS4" s="72"/>
      <c r="DT4" s="72" t="s">
        <v>65</v>
      </c>
      <c r="DU4" s="72"/>
      <c r="DV4" s="72"/>
      <c r="DW4" s="72"/>
      <c r="DX4" s="72"/>
      <c r="DY4" s="72"/>
      <c r="DZ4" s="72"/>
      <c r="EA4" s="72"/>
      <c r="EB4" s="72"/>
      <c r="EC4" s="72"/>
      <c r="ED4" s="72"/>
      <c r="EE4" s="72" t="s">
        <v>66</v>
      </c>
      <c r="EF4" s="72"/>
      <c r="EG4" s="72"/>
      <c r="EH4" s="72"/>
      <c r="EI4" s="72"/>
      <c r="EJ4" s="72"/>
      <c r="EK4" s="72"/>
      <c r="EL4" s="72"/>
      <c r="EM4" s="72"/>
      <c r="EN4" s="72"/>
      <c r="EO4" s="72"/>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2021</v>
      </c>
      <c r="C6" s="19">
        <f t="shared" ref="C6:X6" si="3">C7</f>
        <v>262021</v>
      </c>
      <c r="D6" s="19">
        <f t="shared" si="3"/>
        <v>46</v>
      </c>
      <c r="E6" s="19">
        <f t="shared" si="3"/>
        <v>17</v>
      </c>
      <c r="F6" s="19">
        <f t="shared" si="3"/>
        <v>5</v>
      </c>
      <c r="G6" s="19">
        <f t="shared" si="3"/>
        <v>0</v>
      </c>
      <c r="H6" s="19" t="str">
        <f t="shared" si="3"/>
        <v>京都府　舞鶴市</v>
      </c>
      <c r="I6" s="19" t="str">
        <f t="shared" si="3"/>
        <v>法適用</v>
      </c>
      <c r="J6" s="19" t="str">
        <f t="shared" si="3"/>
        <v>下水道事業</v>
      </c>
      <c r="K6" s="19" t="str">
        <f t="shared" si="3"/>
        <v>農業集落排水</v>
      </c>
      <c r="L6" s="19" t="str">
        <f t="shared" si="3"/>
        <v>F2</v>
      </c>
      <c r="M6" s="19" t="str">
        <f t="shared" si="3"/>
        <v>非設置</v>
      </c>
      <c r="N6" s="20" t="str">
        <f t="shared" si="3"/>
        <v>-</v>
      </c>
      <c r="O6" s="20">
        <f t="shared" si="3"/>
        <v>54.69</v>
      </c>
      <c r="P6" s="20">
        <f t="shared" si="3"/>
        <v>2.2599999999999998</v>
      </c>
      <c r="Q6" s="20">
        <f t="shared" si="3"/>
        <v>91.93</v>
      </c>
      <c r="R6" s="20">
        <f t="shared" si="3"/>
        <v>3064</v>
      </c>
      <c r="S6" s="20">
        <f t="shared" si="3"/>
        <v>79499</v>
      </c>
      <c r="T6" s="20">
        <f t="shared" si="3"/>
        <v>342.13</v>
      </c>
      <c r="U6" s="20">
        <f t="shared" si="3"/>
        <v>232.36</v>
      </c>
      <c r="V6" s="20">
        <f t="shared" si="3"/>
        <v>1769</v>
      </c>
      <c r="W6" s="20">
        <f t="shared" si="3"/>
        <v>1.1499999999999999</v>
      </c>
      <c r="X6" s="20">
        <f t="shared" si="3"/>
        <v>1538.26</v>
      </c>
      <c r="Y6" s="21" t="str">
        <f>IF(Y7="",NA(),Y7)</f>
        <v>-</v>
      </c>
      <c r="Z6" s="21">
        <f t="shared" ref="Z6:AH6" si="4">IF(Z7="",NA(),Z7)</f>
        <v>100.25</v>
      </c>
      <c r="AA6" s="21">
        <f t="shared" si="4"/>
        <v>116.38</v>
      </c>
      <c r="AB6" s="21">
        <f t="shared" si="4"/>
        <v>118.62</v>
      </c>
      <c r="AC6" s="21">
        <f t="shared" si="4"/>
        <v>118.86</v>
      </c>
      <c r="AD6" s="21" t="str">
        <f t="shared" si="4"/>
        <v>-</v>
      </c>
      <c r="AE6" s="21">
        <f t="shared" si="4"/>
        <v>101.77</v>
      </c>
      <c r="AF6" s="21">
        <f t="shared" si="4"/>
        <v>103.6</v>
      </c>
      <c r="AG6" s="21">
        <f t="shared" si="4"/>
        <v>106.37</v>
      </c>
      <c r="AH6" s="21">
        <f t="shared" si="4"/>
        <v>106.07</v>
      </c>
      <c r="AI6" s="20" t="str">
        <f>IF(AI7="","",IF(AI7="-","【-】","【"&amp;SUBSTITUTE(TEXT(AI7,"#,##0.00"),"-","△")&amp;"】"))</f>
        <v>【104.16】</v>
      </c>
      <c r="AJ6" s="21" t="str">
        <f>IF(AJ7="",NA(),AJ7)</f>
        <v>-</v>
      </c>
      <c r="AK6" s="21">
        <f t="shared" ref="AK6:AS6" si="5">IF(AK7="",NA(),AK7)</f>
        <v>2099.59</v>
      </c>
      <c r="AL6" s="21">
        <f t="shared" si="5"/>
        <v>1910.87</v>
      </c>
      <c r="AM6" s="21">
        <f t="shared" si="5"/>
        <v>1646.18</v>
      </c>
      <c r="AN6" s="21">
        <f t="shared" si="5"/>
        <v>1575.67</v>
      </c>
      <c r="AO6" s="21" t="str">
        <f t="shared" si="5"/>
        <v>-</v>
      </c>
      <c r="AP6" s="21">
        <f t="shared" si="5"/>
        <v>227.4</v>
      </c>
      <c r="AQ6" s="21">
        <f t="shared" si="5"/>
        <v>193.99</v>
      </c>
      <c r="AR6" s="21">
        <f t="shared" si="5"/>
        <v>139.02000000000001</v>
      </c>
      <c r="AS6" s="21">
        <f t="shared" si="5"/>
        <v>132.04</v>
      </c>
      <c r="AT6" s="20" t="str">
        <f>IF(AT7="","",IF(AT7="-","【-】","【"&amp;SUBSTITUTE(TEXT(AT7,"#,##0.00"),"-","△")&amp;"】"))</f>
        <v>【128.23】</v>
      </c>
      <c r="AU6" s="21" t="str">
        <f>IF(AU7="",NA(),AU7)</f>
        <v>-</v>
      </c>
      <c r="AV6" s="21">
        <f t="shared" ref="AV6:BD6" si="6">IF(AV7="",NA(),AV7)</f>
        <v>19.899999999999999</v>
      </c>
      <c r="AW6" s="21">
        <f t="shared" si="6"/>
        <v>18.420000000000002</v>
      </c>
      <c r="AX6" s="21">
        <f t="shared" si="6"/>
        <v>37.69</v>
      </c>
      <c r="AY6" s="21">
        <f t="shared" si="6"/>
        <v>58.87</v>
      </c>
      <c r="AZ6" s="21" t="str">
        <f t="shared" si="6"/>
        <v>-</v>
      </c>
      <c r="BA6" s="21">
        <f t="shared" si="6"/>
        <v>29.54</v>
      </c>
      <c r="BB6" s="21">
        <f t="shared" si="6"/>
        <v>26.99</v>
      </c>
      <c r="BC6" s="21">
        <f t="shared" si="6"/>
        <v>29.13</v>
      </c>
      <c r="BD6" s="21">
        <f t="shared" si="6"/>
        <v>35.69</v>
      </c>
      <c r="BE6" s="20" t="str">
        <f>IF(BE7="","",IF(BE7="-","【-】","【"&amp;SUBSTITUTE(TEXT(BE7,"#,##0.00"),"-","△")&amp;"】"))</f>
        <v>【34.77】</v>
      </c>
      <c r="BF6" s="21" t="str">
        <f>IF(BF7="",NA(),BF7)</f>
        <v>-</v>
      </c>
      <c r="BG6" s="21">
        <f t="shared" ref="BG6:BO6" si="7">IF(BG7="",NA(),BG7)</f>
        <v>1714.04</v>
      </c>
      <c r="BH6" s="21">
        <f t="shared" si="7"/>
        <v>4345.25</v>
      </c>
      <c r="BI6" s="21">
        <f t="shared" si="7"/>
        <v>3788.97</v>
      </c>
      <c r="BJ6" s="21">
        <f t="shared" si="7"/>
        <v>3787.53</v>
      </c>
      <c r="BK6" s="21" t="str">
        <f t="shared" si="7"/>
        <v>-</v>
      </c>
      <c r="BL6" s="21">
        <f t="shared" si="7"/>
        <v>789.46</v>
      </c>
      <c r="BM6" s="21">
        <f t="shared" si="7"/>
        <v>826.83</v>
      </c>
      <c r="BN6" s="21">
        <f t="shared" si="7"/>
        <v>867.83</v>
      </c>
      <c r="BO6" s="21">
        <f t="shared" si="7"/>
        <v>791.76</v>
      </c>
      <c r="BP6" s="20" t="str">
        <f>IF(BP7="","",IF(BP7="-","【-】","【"&amp;SUBSTITUTE(TEXT(BP7,"#,##0.00"),"-","△")&amp;"】"))</f>
        <v>【786.37】</v>
      </c>
      <c r="BQ6" s="21" t="str">
        <f>IF(BQ7="",NA(),BQ7)</f>
        <v>-</v>
      </c>
      <c r="BR6" s="21">
        <f t="shared" ref="BR6:BZ6" si="8">IF(BR7="",NA(),BR7)</f>
        <v>47.37</v>
      </c>
      <c r="BS6" s="21">
        <f t="shared" si="8"/>
        <v>38.619999999999997</v>
      </c>
      <c r="BT6" s="21">
        <f t="shared" si="8"/>
        <v>78.489999999999995</v>
      </c>
      <c r="BU6" s="21">
        <f t="shared" si="8"/>
        <v>68.41</v>
      </c>
      <c r="BV6" s="21" t="str">
        <f t="shared" si="8"/>
        <v>-</v>
      </c>
      <c r="BW6" s="21">
        <f t="shared" si="8"/>
        <v>57.77</v>
      </c>
      <c r="BX6" s="21">
        <f t="shared" si="8"/>
        <v>57.31</v>
      </c>
      <c r="BY6" s="21">
        <f t="shared" si="8"/>
        <v>57.08</v>
      </c>
      <c r="BZ6" s="21">
        <f t="shared" si="8"/>
        <v>56.26</v>
      </c>
      <c r="CA6" s="20" t="str">
        <f>IF(CA7="","",IF(CA7="-","【-】","【"&amp;SUBSTITUTE(TEXT(CA7,"#,##0.00"),"-","△")&amp;"】"))</f>
        <v>【60.65】</v>
      </c>
      <c r="CB6" s="21" t="str">
        <f>IF(CB7="",NA(),CB7)</f>
        <v>-</v>
      </c>
      <c r="CC6" s="21">
        <f t="shared" ref="CC6:CK6" si="9">IF(CC7="",NA(),CC7)</f>
        <v>283.89999999999998</v>
      </c>
      <c r="CD6" s="21">
        <f t="shared" si="9"/>
        <v>347.6</v>
      </c>
      <c r="CE6" s="21">
        <f t="shared" si="9"/>
        <v>186.22</v>
      </c>
      <c r="CF6" s="21">
        <f t="shared" si="9"/>
        <v>216.94</v>
      </c>
      <c r="CG6" s="21" t="str">
        <f t="shared" si="9"/>
        <v>-</v>
      </c>
      <c r="CH6" s="21">
        <f t="shared" si="9"/>
        <v>274.35000000000002</v>
      </c>
      <c r="CI6" s="21">
        <f t="shared" si="9"/>
        <v>273.52</v>
      </c>
      <c r="CJ6" s="21">
        <f t="shared" si="9"/>
        <v>274.99</v>
      </c>
      <c r="CK6" s="21">
        <f t="shared" si="9"/>
        <v>282.08999999999997</v>
      </c>
      <c r="CL6" s="20" t="str">
        <f>IF(CL7="","",IF(CL7="-","【-】","【"&amp;SUBSTITUTE(TEXT(CL7,"#,##0.00"),"-","△")&amp;"】"))</f>
        <v>【256.97】</v>
      </c>
      <c r="CM6" s="21" t="str">
        <f>IF(CM7="",NA(),CM7)</f>
        <v>-</v>
      </c>
      <c r="CN6" s="21">
        <f t="shared" ref="CN6:CV6" si="10">IF(CN7="",NA(),CN7)</f>
        <v>60.69</v>
      </c>
      <c r="CO6" s="21">
        <f t="shared" si="10"/>
        <v>57.83</v>
      </c>
      <c r="CP6" s="21">
        <f t="shared" si="10"/>
        <v>57.23</v>
      </c>
      <c r="CQ6" s="21">
        <f t="shared" si="10"/>
        <v>54.6</v>
      </c>
      <c r="CR6" s="21" t="str">
        <f t="shared" si="10"/>
        <v>-</v>
      </c>
      <c r="CS6" s="21">
        <f t="shared" si="10"/>
        <v>50.68</v>
      </c>
      <c r="CT6" s="21">
        <f t="shared" si="10"/>
        <v>50.14</v>
      </c>
      <c r="CU6" s="21">
        <f t="shared" si="10"/>
        <v>54.83</v>
      </c>
      <c r="CV6" s="21">
        <f t="shared" si="10"/>
        <v>66.53</v>
      </c>
      <c r="CW6" s="20" t="str">
        <f>IF(CW7="","",IF(CW7="-","【-】","【"&amp;SUBSTITUTE(TEXT(CW7,"#,##0.00"),"-","△")&amp;"】"))</f>
        <v>【61.14】</v>
      </c>
      <c r="CX6" s="21" t="str">
        <f>IF(CX7="",NA(),CX7)</f>
        <v>-</v>
      </c>
      <c r="CY6" s="21">
        <f t="shared" ref="CY6:DG6" si="11">IF(CY7="",NA(),CY7)</f>
        <v>80.34</v>
      </c>
      <c r="CZ6" s="21">
        <f t="shared" si="11"/>
        <v>80.64</v>
      </c>
      <c r="DA6" s="21">
        <f t="shared" si="11"/>
        <v>81.77</v>
      </c>
      <c r="DB6" s="21">
        <f t="shared" si="11"/>
        <v>82.42</v>
      </c>
      <c r="DC6" s="21" t="str">
        <f t="shared" si="11"/>
        <v>-</v>
      </c>
      <c r="DD6" s="21">
        <f t="shared" si="11"/>
        <v>84.86</v>
      </c>
      <c r="DE6" s="21">
        <f t="shared" si="11"/>
        <v>84.98</v>
      </c>
      <c r="DF6" s="21">
        <f t="shared" si="11"/>
        <v>84.7</v>
      </c>
      <c r="DG6" s="21">
        <f t="shared" si="11"/>
        <v>84.67</v>
      </c>
      <c r="DH6" s="20" t="str">
        <f>IF(DH7="","",IF(DH7="-","【-】","【"&amp;SUBSTITUTE(TEXT(DH7,"#,##0.00"),"-","△")&amp;"】"))</f>
        <v>【86.91】</v>
      </c>
      <c r="DI6" s="21" t="str">
        <f>IF(DI7="",NA(),DI7)</f>
        <v>-</v>
      </c>
      <c r="DJ6" s="21">
        <f t="shared" ref="DJ6:DR6" si="12">IF(DJ7="",NA(),DJ7)</f>
        <v>5.43</v>
      </c>
      <c r="DK6" s="21">
        <f t="shared" si="12"/>
        <v>9.5500000000000007</v>
      </c>
      <c r="DL6" s="21">
        <f t="shared" si="12"/>
        <v>13.04</v>
      </c>
      <c r="DM6" s="21">
        <f t="shared" si="12"/>
        <v>16.32</v>
      </c>
      <c r="DN6" s="21" t="str">
        <f t="shared" si="12"/>
        <v>-</v>
      </c>
      <c r="DO6" s="21">
        <f t="shared" si="12"/>
        <v>24.13</v>
      </c>
      <c r="DP6" s="21">
        <f t="shared" si="12"/>
        <v>23.06</v>
      </c>
      <c r="DQ6" s="21">
        <f t="shared" si="12"/>
        <v>20.34</v>
      </c>
      <c r="DR6" s="21">
        <f t="shared" si="12"/>
        <v>21.85</v>
      </c>
      <c r="DS6" s="20" t="str">
        <f>IF(DS7="","",IF(DS7="-","【-】","【"&amp;SUBSTITUTE(TEXT(DS7,"#,##0.00"),"-","△")&amp;"】"))</f>
        <v>【24.95】</v>
      </c>
      <c r="DT6" s="21" t="str">
        <f>IF(DT7="",NA(),DT7)</f>
        <v>-</v>
      </c>
      <c r="DU6" s="20">
        <f t="shared" ref="DU6:EC6" si="13">IF(DU7="",NA(),DU7)</f>
        <v>0</v>
      </c>
      <c r="DV6" s="20">
        <f t="shared" si="13"/>
        <v>0</v>
      </c>
      <c r="DW6" s="20">
        <f t="shared" si="13"/>
        <v>0</v>
      </c>
      <c r="DX6" s="20">
        <f t="shared" si="13"/>
        <v>0</v>
      </c>
      <c r="DY6" s="21" t="str">
        <f t="shared" si="13"/>
        <v>-</v>
      </c>
      <c r="DZ6" s="20">
        <f t="shared" si="13"/>
        <v>0</v>
      </c>
      <c r="EA6" s="20">
        <f t="shared" si="13"/>
        <v>0</v>
      </c>
      <c r="EB6" s="20">
        <f t="shared" si="13"/>
        <v>0</v>
      </c>
      <c r="EC6" s="20">
        <f t="shared" si="13"/>
        <v>0</v>
      </c>
      <c r="ED6" s="20" t="str">
        <f>IF(ED7="","",IF(ED7="-","【-】","【"&amp;SUBSTITUTE(TEXT(ED7,"#,##0.00"),"-","△")&amp;"】"))</f>
        <v>【0.00】</v>
      </c>
      <c r="EE6" s="21" t="str">
        <f>IF(EE7="",NA(),EE7)</f>
        <v>-</v>
      </c>
      <c r="EF6" s="20">
        <f t="shared" ref="EF6:EN6" si="14">IF(EF7="",NA(),EF7)</f>
        <v>0</v>
      </c>
      <c r="EG6" s="20">
        <f t="shared" si="14"/>
        <v>0</v>
      </c>
      <c r="EH6" s="20">
        <f t="shared" si="14"/>
        <v>0</v>
      </c>
      <c r="EI6" s="20">
        <f t="shared" si="14"/>
        <v>0</v>
      </c>
      <c r="EJ6" s="21" t="str">
        <f t="shared" si="14"/>
        <v>-</v>
      </c>
      <c r="EK6" s="21">
        <f t="shared" si="14"/>
        <v>0.01</v>
      </c>
      <c r="EL6" s="21">
        <f t="shared" si="14"/>
        <v>0.02</v>
      </c>
      <c r="EM6" s="21">
        <f t="shared" si="14"/>
        <v>0.25</v>
      </c>
      <c r="EN6" s="21">
        <f t="shared" si="14"/>
        <v>0.05</v>
      </c>
      <c r="EO6" s="20" t="str">
        <f>IF(EO7="","",IF(EO7="-","【-】","【"&amp;SUBSTITUTE(TEXT(EO7,"#,##0.00"),"-","△")&amp;"】"))</f>
        <v>【0.03】</v>
      </c>
    </row>
    <row r="7" spans="1:148" s="22" customFormat="1" x14ac:dyDescent="0.15">
      <c r="A7" s="14"/>
      <c r="B7" s="23">
        <v>2021</v>
      </c>
      <c r="C7" s="23">
        <v>262021</v>
      </c>
      <c r="D7" s="23">
        <v>46</v>
      </c>
      <c r="E7" s="23">
        <v>17</v>
      </c>
      <c r="F7" s="23">
        <v>5</v>
      </c>
      <c r="G7" s="23">
        <v>0</v>
      </c>
      <c r="H7" s="23" t="s">
        <v>96</v>
      </c>
      <c r="I7" s="23" t="s">
        <v>97</v>
      </c>
      <c r="J7" s="23" t="s">
        <v>98</v>
      </c>
      <c r="K7" s="23" t="s">
        <v>99</v>
      </c>
      <c r="L7" s="23" t="s">
        <v>100</v>
      </c>
      <c r="M7" s="23" t="s">
        <v>101</v>
      </c>
      <c r="N7" s="24" t="s">
        <v>102</v>
      </c>
      <c r="O7" s="24">
        <v>54.69</v>
      </c>
      <c r="P7" s="24">
        <v>2.2599999999999998</v>
      </c>
      <c r="Q7" s="24">
        <v>91.93</v>
      </c>
      <c r="R7" s="24">
        <v>3064</v>
      </c>
      <c r="S7" s="24">
        <v>79499</v>
      </c>
      <c r="T7" s="24">
        <v>342.13</v>
      </c>
      <c r="U7" s="24">
        <v>232.36</v>
      </c>
      <c r="V7" s="24">
        <v>1769</v>
      </c>
      <c r="W7" s="24">
        <v>1.1499999999999999</v>
      </c>
      <c r="X7" s="24">
        <v>1538.26</v>
      </c>
      <c r="Y7" s="24" t="s">
        <v>102</v>
      </c>
      <c r="Z7" s="24">
        <v>100.25</v>
      </c>
      <c r="AA7" s="24">
        <v>116.38</v>
      </c>
      <c r="AB7" s="24">
        <v>118.62</v>
      </c>
      <c r="AC7" s="24">
        <v>118.86</v>
      </c>
      <c r="AD7" s="24" t="s">
        <v>102</v>
      </c>
      <c r="AE7" s="24">
        <v>101.77</v>
      </c>
      <c r="AF7" s="24">
        <v>103.6</v>
      </c>
      <c r="AG7" s="24">
        <v>106.37</v>
      </c>
      <c r="AH7" s="24">
        <v>106.07</v>
      </c>
      <c r="AI7" s="24">
        <v>104.16</v>
      </c>
      <c r="AJ7" s="24" t="s">
        <v>102</v>
      </c>
      <c r="AK7" s="24">
        <v>2099.59</v>
      </c>
      <c r="AL7" s="24">
        <v>1910.87</v>
      </c>
      <c r="AM7" s="24">
        <v>1646.18</v>
      </c>
      <c r="AN7" s="24">
        <v>1575.67</v>
      </c>
      <c r="AO7" s="24" t="s">
        <v>102</v>
      </c>
      <c r="AP7" s="24">
        <v>227.4</v>
      </c>
      <c r="AQ7" s="24">
        <v>193.99</v>
      </c>
      <c r="AR7" s="24">
        <v>139.02000000000001</v>
      </c>
      <c r="AS7" s="24">
        <v>132.04</v>
      </c>
      <c r="AT7" s="24">
        <v>128.22999999999999</v>
      </c>
      <c r="AU7" s="24" t="s">
        <v>102</v>
      </c>
      <c r="AV7" s="24">
        <v>19.899999999999999</v>
      </c>
      <c r="AW7" s="24">
        <v>18.420000000000002</v>
      </c>
      <c r="AX7" s="24">
        <v>37.69</v>
      </c>
      <c r="AY7" s="24">
        <v>58.87</v>
      </c>
      <c r="AZ7" s="24" t="s">
        <v>102</v>
      </c>
      <c r="BA7" s="24">
        <v>29.54</v>
      </c>
      <c r="BB7" s="24">
        <v>26.99</v>
      </c>
      <c r="BC7" s="24">
        <v>29.13</v>
      </c>
      <c r="BD7" s="24">
        <v>35.69</v>
      </c>
      <c r="BE7" s="24">
        <v>34.770000000000003</v>
      </c>
      <c r="BF7" s="24" t="s">
        <v>102</v>
      </c>
      <c r="BG7" s="24">
        <v>1714.04</v>
      </c>
      <c r="BH7" s="24">
        <v>4345.25</v>
      </c>
      <c r="BI7" s="24">
        <v>3788.97</v>
      </c>
      <c r="BJ7" s="24">
        <v>3787.53</v>
      </c>
      <c r="BK7" s="24" t="s">
        <v>102</v>
      </c>
      <c r="BL7" s="24">
        <v>789.46</v>
      </c>
      <c r="BM7" s="24">
        <v>826.83</v>
      </c>
      <c r="BN7" s="24">
        <v>867.83</v>
      </c>
      <c r="BO7" s="24">
        <v>791.76</v>
      </c>
      <c r="BP7" s="24">
        <v>786.37</v>
      </c>
      <c r="BQ7" s="24" t="s">
        <v>102</v>
      </c>
      <c r="BR7" s="24">
        <v>47.37</v>
      </c>
      <c r="BS7" s="24">
        <v>38.619999999999997</v>
      </c>
      <c r="BT7" s="24">
        <v>78.489999999999995</v>
      </c>
      <c r="BU7" s="24">
        <v>68.41</v>
      </c>
      <c r="BV7" s="24" t="s">
        <v>102</v>
      </c>
      <c r="BW7" s="24">
        <v>57.77</v>
      </c>
      <c r="BX7" s="24">
        <v>57.31</v>
      </c>
      <c r="BY7" s="24">
        <v>57.08</v>
      </c>
      <c r="BZ7" s="24">
        <v>56.26</v>
      </c>
      <c r="CA7" s="24">
        <v>60.65</v>
      </c>
      <c r="CB7" s="24" t="s">
        <v>102</v>
      </c>
      <c r="CC7" s="24">
        <v>283.89999999999998</v>
      </c>
      <c r="CD7" s="24">
        <v>347.6</v>
      </c>
      <c r="CE7" s="24">
        <v>186.22</v>
      </c>
      <c r="CF7" s="24">
        <v>216.94</v>
      </c>
      <c r="CG7" s="24" t="s">
        <v>102</v>
      </c>
      <c r="CH7" s="24">
        <v>274.35000000000002</v>
      </c>
      <c r="CI7" s="24">
        <v>273.52</v>
      </c>
      <c r="CJ7" s="24">
        <v>274.99</v>
      </c>
      <c r="CK7" s="24">
        <v>282.08999999999997</v>
      </c>
      <c r="CL7" s="24">
        <v>256.97000000000003</v>
      </c>
      <c r="CM7" s="24" t="s">
        <v>102</v>
      </c>
      <c r="CN7" s="24">
        <v>60.69</v>
      </c>
      <c r="CO7" s="24">
        <v>57.83</v>
      </c>
      <c r="CP7" s="24">
        <v>57.23</v>
      </c>
      <c r="CQ7" s="24">
        <v>54.6</v>
      </c>
      <c r="CR7" s="24" t="s">
        <v>102</v>
      </c>
      <c r="CS7" s="24">
        <v>50.68</v>
      </c>
      <c r="CT7" s="24">
        <v>50.14</v>
      </c>
      <c r="CU7" s="24">
        <v>54.83</v>
      </c>
      <c r="CV7" s="24">
        <v>66.53</v>
      </c>
      <c r="CW7" s="24">
        <v>61.14</v>
      </c>
      <c r="CX7" s="24" t="s">
        <v>102</v>
      </c>
      <c r="CY7" s="24">
        <v>80.34</v>
      </c>
      <c r="CZ7" s="24">
        <v>80.64</v>
      </c>
      <c r="DA7" s="24">
        <v>81.77</v>
      </c>
      <c r="DB7" s="24">
        <v>82.42</v>
      </c>
      <c r="DC7" s="24" t="s">
        <v>102</v>
      </c>
      <c r="DD7" s="24">
        <v>84.86</v>
      </c>
      <c r="DE7" s="24">
        <v>84.98</v>
      </c>
      <c r="DF7" s="24">
        <v>84.7</v>
      </c>
      <c r="DG7" s="24">
        <v>84.67</v>
      </c>
      <c r="DH7" s="24">
        <v>86.91</v>
      </c>
      <c r="DI7" s="24" t="s">
        <v>102</v>
      </c>
      <c r="DJ7" s="24">
        <v>5.43</v>
      </c>
      <c r="DK7" s="24">
        <v>9.5500000000000007</v>
      </c>
      <c r="DL7" s="24">
        <v>13.04</v>
      </c>
      <c r="DM7" s="24">
        <v>16.32</v>
      </c>
      <c r="DN7" s="24" t="s">
        <v>102</v>
      </c>
      <c r="DO7" s="24">
        <v>24.13</v>
      </c>
      <c r="DP7" s="24">
        <v>23.06</v>
      </c>
      <c r="DQ7" s="24">
        <v>20.34</v>
      </c>
      <c r="DR7" s="24">
        <v>21.85</v>
      </c>
      <c r="DS7" s="24">
        <v>24.95</v>
      </c>
      <c r="DT7" s="24" t="s">
        <v>102</v>
      </c>
      <c r="DU7" s="24">
        <v>0</v>
      </c>
      <c r="DV7" s="24">
        <v>0</v>
      </c>
      <c r="DW7" s="24">
        <v>0</v>
      </c>
      <c r="DX7" s="24">
        <v>0</v>
      </c>
      <c r="DY7" s="24" t="s">
        <v>102</v>
      </c>
      <c r="DZ7" s="24">
        <v>0</v>
      </c>
      <c r="EA7" s="24">
        <v>0</v>
      </c>
      <c r="EB7" s="24">
        <v>0</v>
      </c>
      <c r="EC7" s="24">
        <v>0</v>
      </c>
      <c r="ED7" s="24">
        <v>0</v>
      </c>
      <c r="EE7" s="24" t="s">
        <v>102</v>
      </c>
      <c r="EF7" s="24">
        <v>0</v>
      </c>
      <c r="EG7" s="24">
        <v>0</v>
      </c>
      <c r="EH7" s="24">
        <v>0</v>
      </c>
      <c r="EI7" s="24">
        <v>0</v>
      </c>
      <c r="EJ7" s="24" t="s">
        <v>102</v>
      </c>
      <c r="EK7" s="24">
        <v>0.01</v>
      </c>
      <c r="EL7" s="24">
        <v>0.02</v>
      </c>
      <c r="EM7" s="24">
        <v>0.25</v>
      </c>
      <c r="EN7" s="24">
        <v>0.05</v>
      </c>
      <c r="EO7" s="24">
        <v>0.03</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8" x14ac:dyDescent="0.15">
      <c r="B11">
        <v>4</v>
      </c>
      <c r="C11">
        <v>3</v>
      </c>
      <c r="D11">
        <v>2</v>
      </c>
      <c r="E11">
        <v>1</v>
      </c>
      <c r="F11">
        <v>0</v>
      </c>
      <c r="G11" t="s">
        <v>108</v>
      </c>
    </row>
    <row r="12" spans="1:148" x14ac:dyDescent="0.15">
      <c r="B12">
        <v>1</v>
      </c>
      <c r="C12">
        <v>1</v>
      </c>
      <c r="D12">
        <v>1</v>
      </c>
      <c r="E12">
        <v>2</v>
      </c>
      <c r="F12">
        <v>3</v>
      </c>
      <c r="G12" t="s">
        <v>109</v>
      </c>
    </row>
    <row r="13" spans="1:148" x14ac:dyDescent="0.15">
      <c r="B13" t="s">
        <v>110</v>
      </c>
      <c r="C13" t="s">
        <v>110</v>
      </c>
      <c r="D13" t="s">
        <v>111</v>
      </c>
      <c r="E13" t="s">
        <v>112</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nec-setup</cp:lastModifiedBy>
  <cp:lastPrinted>2023-01-26T04:54:12Z</cp:lastPrinted>
  <dcterms:created xsi:type="dcterms:W3CDTF">2022-12-01T01:35:54Z</dcterms:created>
  <dcterms:modified xsi:type="dcterms:W3CDTF">2023-02-07T05:56:10Z</dcterms:modified>
  <cp:category/>
</cp:coreProperties>
</file>