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9"/>
  <workbookPr/>
  <mc:AlternateContent xmlns:mc="http://schemas.openxmlformats.org/markup-compatibility/2006">
    <mc:Choice Requires="x15">
      <x15ac:absPath xmlns:x15ac="http://schemas.microsoft.com/office/spreadsheetml/2010/11/ac" url="G:\02財政課\2024(R6)\12公営企業決算統計\01 通知・決算・資料\03 その他照会（経営比較分析含む）\0123【京都府自治振興課 26（木）〆】公営企業に係る「経営比較分析表」（令和５年度決算）の分析等について\03提出\"/>
    </mc:Choice>
  </mc:AlternateContent>
  <xr:revisionPtr revIDLastSave="0" documentId="13_ncr:1_{903C1848-5EDD-4473-9666-05B8F539BC4A}" xr6:coauthVersionLast="36" xr6:coauthVersionMax="36" xr10:uidLastSave="{00000000-0000-0000-0000-000000000000}"/>
  <workbookProtection workbookAlgorithmName="SHA-512" workbookHashValue="bAsIlEuvHdhRexu2ARu+nTycHhCjJ56Zw4oRyyVG1FMvZ7AQsq+D8PZLhe2IMWhL9ly2rLZVbHF3ztc8ofZU/Q==" workbookSaltValue="uSUsR05YUmRyLLU52tKGRA==" workbookSpinCount="100000" lockStructure="1"/>
  <bookViews>
    <workbookView xWindow="0" yWindow="0" windowWidth="23040" windowHeight="921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BB10" i="4" s="1"/>
  <c r="W6" i="5"/>
  <c r="V6" i="5"/>
  <c r="AL10" i="4" s="1"/>
  <c r="U6" i="5"/>
  <c r="BB8" i="4" s="1"/>
  <c r="T6" i="5"/>
  <c r="AT8" i="4" s="1"/>
  <c r="S6" i="5"/>
  <c r="AL8" i="4" s="1"/>
  <c r="R6" i="5"/>
  <c r="AD10" i="4" s="1"/>
  <c r="Q6" i="5"/>
  <c r="W10" i="4" s="1"/>
  <c r="P6" i="5"/>
  <c r="P10" i="4" s="1"/>
  <c r="O6" i="5"/>
  <c r="N6" i="5"/>
  <c r="B10" i="4" s="1"/>
  <c r="M6" i="5"/>
  <c r="AD8" i="4" s="1"/>
  <c r="L6" i="5"/>
  <c r="W8" i="4" s="1"/>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K85" i="4"/>
  <c r="I85" i="4"/>
  <c r="AT10" i="4"/>
  <c r="I10" i="4"/>
</calcChain>
</file>

<file path=xl/sharedStrings.xml><?xml version="1.0" encoding="utf-8"?>
<sst xmlns="http://schemas.openxmlformats.org/spreadsheetml/2006/main" count="231" uniqueCount="115">
  <si>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</si>
  <si>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</si>
  <si>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</si>
  <si>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</si>
  <si>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</si>
  <si>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</si>
  <si>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</si>
  <si>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</si>
  <si>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</si>
  <si>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</si>
  <si>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</si>
  <si>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</si>
  <si>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</si>
  <si>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</si>
  <si>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</si>
  <si>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</si>
  <si>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</si>
  <si>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</si>
  <si>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</si>
  <si>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</si>
  <si>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</si>
  <si>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</si>
  <si>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</si>
  <si>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</si>
  <si>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</si>
  <si>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</si>
  <si>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</si>
  <si>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</si>
  <si>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</si>
  <si>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</si>
  <si>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</si>
  <si>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</si>
  <si>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</si>
  <si>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</si>
  <si>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</si>
  <si>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</si>
  <si>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</si>
  <si>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</si>
  <si>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</si>
  <si>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</si>
  <si>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</si>
  <si>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</si>
  <si>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</si>
  <si>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</si>
  <si>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</si>
  <si>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</si>
  <si>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</si>
  <si>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</si>
  <si>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</si>
  <si>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</si>
  <si>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</si>
  <si>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</si>
  <si>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</si>
  <si>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</si>
  <si>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</si>
  <si>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</si>
  <si>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</si>
  <si>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</si>
  <si>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</si>
  <si>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</si>
  <si>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</si>
  <si>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</si>
  <si>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</si>
  <si>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</si>
  <si>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</si>
  <si>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</si>
  <si>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</si>
  <si>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</si>
  <si>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</si>
  <si>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</si>
  <si>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</si>
  <si>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</si>
  <si>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</si>
  <si>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</si>
  <si>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</si>
  <si>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</si>
  <si>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</si>
  <si>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</si>
  <si>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</si>
  <si>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</si>
  <si>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</si>
  <si>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</si>
  <si>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</si>
  <si>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</si>
  <si>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</si>
  <si>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</si>
  <si>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</si>
  <si>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</si>
  <si>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</si>
  <si>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</si>
  <si>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</si>
  <si>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</si>
  <si>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</si>
  <si>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</si>
  <si>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</si>
  <si>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</si>
  <si>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舞鶴市</t>
  </si>
  <si>
    <t>法適用</t>
  </si>
  <si>
    <t>下水道事業</t>
  </si>
  <si>
    <t>特定環境保全公共下水道</t>
  </si>
  <si>
    <t>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</si>
  <si>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</si>
  <si>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</si>
  <si>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</si>
  <si>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</si>
  <si>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</si>
  <si>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</si>
  <si>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</si>
  <si>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</si>
  <si>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</si>
  <si>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</si>
  <si>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</si>
  <si>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　本市の特定環境保全公共下水道は、事業完了後一定年数が経過しており、一部の施設については、すでに更新事業を実施しています。
　また、人口減少等により、使用料収入は減少傾向にある一方で、市の職員、民間事業者の人材不足が新たな課題となりつつある中、老朽化による施設更新を継続して実施する必要があり、大変厳しい経営状況にあります。このため、令和2年度から11年度までの中期経営計画である経営戦略を策定し、施設の維持管理や更新を適切に実施していくための使用料改定を実施しております。
　今後は当計画の見直しを進めるとともに、WPPPの導入検討にも着手し、状況の変化への対応や経費の節減を図りつつ、持続可能で安定的な経営に努めます。</t>
    <rPh sb="1" eb="3">
      <t>ホンシ</t>
    </rPh>
    <phoneticPr fontId="4"/>
  </si>
  <si>
    <t>　本市の下水道は、各事業（公共下水、特定環境保全公共下水、農業集落排水、漁業集落排水、合併処理浄化槽）を一体的に経営しており、経費の一部は按分等により算定して経営比較分析表を算出しています。
　特定環境保全公共下水道については、３処理区で事業を実施していますが、それぞれ小規模であり、⑥汚水処理原価は前年度と比べほぼ横ばいとなり、類似団体平均の約２倍程度となっています。⑤経費回収率は、使用料収入は前年とくらべほぼ横ばいとなったことから、当数値も前年度とほぼ同じ水準となっております。全国平均と比較すると低い状況にありますが、一般会計からの繰入によって、①経常収支比率は100％となっています。
　また、⑦施設利用率も低く減少傾向にあります。
　③流動比率は、次年度の企業債償還額が多額で、流動負債が多い中、前年度よりも流動資産（主に現金）が大きく減少したことから24％以上減少となり、全国平均と比べ低い水準となっております。
　④企業債残高対事業規模比率は、借入額が償還額を下回っており、年々比率が減少している状況です。経営戦略において、企業債残高を年々減少させる計画としておりますが、全国平均と比べ高い水準にあります。</t>
    <rPh sb="158" eb="159">
      <t>ヨコ</t>
    </rPh>
    <rPh sb="193" eb="196">
      <t>シヨウリョウ</t>
    </rPh>
    <rPh sb="196" eb="198">
      <t>シュウニュウ</t>
    </rPh>
    <rPh sb="199" eb="201">
      <t>ゼンネン</t>
    </rPh>
    <rPh sb="207" eb="208">
      <t>ヨコ</t>
    </rPh>
    <rPh sb="219" eb="220">
      <t>トウ</t>
    </rPh>
    <rPh sb="220" eb="222">
      <t>スウチ</t>
    </rPh>
    <rPh sb="223" eb="226">
      <t>ゼンネンド</t>
    </rPh>
    <rPh sb="229" eb="230">
      <t>オナ</t>
    </rPh>
    <rPh sb="231" eb="233">
      <t>スイジュン</t>
    </rPh>
    <rPh sb="242" eb="244">
      <t>ゼンコク</t>
    </rPh>
    <rPh sb="244" eb="246">
      <t>ヘイキン</t>
    </rPh>
    <rPh sb="352" eb="353">
      <t>ナカ</t>
    </rPh>
    <rPh sb="371" eb="372">
      <t>オオ</t>
    </rPh>
    <rPh sb="374" eb="376">
      <t>ゲンショウ</t>
    </rPh>
    <rPh sb="387" eb="389">
      <t>ゲンショウ</t>
    </rPh>
    <rPh sb="398" eb="399">
      <t>クラ</t>
    </rPh>
    <rPh sb="400" eb="401">
      <t>ヒク</t>
    </rPh>
    <rPh sb="402" eb="404">
      <t>スイジュン</t>
    </rPh>
    <phoneticPr fontId="4"/>
  </si>
  <si>
    <t>　本市は平成30年度に地方公営企業法適用して以来、全国平均と比較しても①有形固定資産減価償却率は低い状況です。
　また、管渠については、法定耐用年数50年を超過したものが無いことから、②管渠老朽化率、③管渠改善化率は0%となっています。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</si>
</sst>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102-4634-8CE0-683AEF1740A7}"/>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0.06</c:v>
                </c:pt>
                <c:pt idx="2">
                  <c:v>0.27</c:v>
                </c:pt>
                <c:pt idx="3">
                  <c:v>0.22</c:v>
                </c:pt>
                <c:pt idx="4">
                  <c:v>0.17</c:v>
                </c:pt>
              </c:numCache>
            </c:numRef>
          </c:val>
          <c:smooth val="0"/>
          <c:extLst>
            <c:ext xmlns:c16="http://schemas.microsoft.com/office/drawing/2014/chart" uri="{C3380CC4-5D6E-409C-BE32-E72D297353CC}">
              <c16:uniqueId val="{00000001-2102-4634-8CE0-683AEF1740A7}"/>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18.84</c:v>
                </c:pt>
                <c:pt idx="1">
                  <c:v>18.57</c:v>
                </c:pt>
                <c:pt idx="2">
                  <c:v>17.89</c:v>
                </c:pt>
                <c:pt idx="3">
                  <c:v>16.46</c:v>
                </c:pt>
                <c:pt idx="4">
                  <c:v>16.329999999999998</c:v>
                </c:pt>
              </c:numCache>
            </c:numRef>
          </c:val>
          <c:extLst>
            <c:ext xmlns:c16="http://schemas.microsoft.com/office/drawing/2014/chart" uri="{C3380CC4-5D6E-409C-BE32-E72D297353CC}">
              <c16:uniqueId val="{00000000-5206-4840-BF71-3DB36E8832B3}"/>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45.68</c:v>
                </c:pt>
                <c:pt idx="1">
                  <c:v>45.87</c:v>
                </c:pt>
                <c:pt idx="2">
                  <c:v>44.24</c:v>
                </c:pt>
                <c:pt idx="3">
                  <c:v>45.3</c:v>
                </c:pt>
                <c:pt idx="4">
                  <c:v>45.6</c:v>
                </c:pt>
              </c:numCache>
            </c:numRef>
          </c:val>
          <c:smooth val="0"/>
          <c:extLst>
            <c:ext xmlns:c16="http://schemas.microsoft.com/office/drawing/2014/chart" uri="{C3380CC4-5D6E-409C-BE32-E72D297353CC}">
              <c16:uniqueId val="{00000001-5206-4840-BF71-3DB36E8832B3}"/>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85.66</c:v>
                </c:pt>
                <c:pt idx="1">
                  <c:v>85.33</c:v>
                </c:pt>
                <c:pt idx="2">
                  <c:v>85.38</c:v>
                </c:pt>
                <c:pt idx="3">
                  <c:v>85.9</c:v>
                </c:pt>
                <c:pt idx="4">
                  <c:v>85.57</c:v>
                </c:pt>
              </c:numCache>
            </c:numRef>
          </c:val>
          <c:extLst>
            <c:ext xmlns:c16="http://schemas.microsoft.com/office/drawing/2014/chart" uri="{C3380CC4-5D6E-409C-BE32-E72D297353CC}">
              <c16:uniqueId val="{00000000-0D7A-44CB-9647-02494FB64CAE}"/>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87.96</c:v>
                </c:pt>
                <c:pt idx="1">
                  <c:v>87.65</c:v>
                </c:pt>
                <c:pt idx="2">
                  <c:v>88.15</c:v>
                </c:pt>
                <c:pt idx="3">
                  <c:v>88.37</c:v>
                </c:pt>
                <c:pt idx="4">
                  <c:v>88.66</c:v>
                </c:pt>
              </c:numCache>
            </c:numRef>
          </c:val>
          <c:smooth val="0"/>
          <c:extLst>
            <c:ext xmlns:c16="http://schemas.microsoft.com/office/drawing/2014/chart" uri="{C3380CC4-5D6E-409C-BE32-E72D297353CC}">
              <c16:uniqueId val="{00000001-0D7A-44CB-9647-02494FB64CAE}"/>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100.01</c:v>
                </c:pt>
                <c:pt idx="1">
                  <c:v>100.01</c:v>
                </c:pt>
                <c:pt idx="2">
                  <c:v>100.03</c:v>
                </c:pt>
                <c:pt idx="3">
                  <c:v>100.01</c:v>
                </c:pt>
                <c:pt idx="4">
                  <c:v>100</c:v>
                </c:pt>
              </c:numCache>
            </c:numRef>
          </c:val>
          <c:extLst>
            <c:ext xmlns:c16="http://schemas.microsoft.com/office/drawing/2014/chart" uri="{C3380CC4-5D6E-409C-BE32-E72D297353CC}">
              <c16:uniqueId val="{00000000-878E-485A-A89C-84ADC1374689}"/>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103.34</c:v>
                </c:pt>
                <c:pt idx="1">
                  <c:v>102.7</c:v>
                </c:pt>
                <c:pt idx="2">
                  <c:v>104.11</c:v>
                </c:pt>
                <c:pt idx="3">
                  <c:v>101.98</c:v>
                </c:pt>
                <c:pt idx="4">
                  <c:v>102.68</c:v>
                </c:pt>
              </c:numCache>
            </c:numRef>
          </c:val>
          <c:smooth val="0"/>
          <c:extLst>
            <c:ext xmlns:c16="http://schemas.microsoft.com/office/drawing/2014/chart" uri="{C3380CC4-5D6E-409C-BE32-E72D297353CC}">
              <c16:uniqueId val="{00000001-878E-485A-A89C-84ADC1374689}"/>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13.28</c:v>
                </c:pt>
                <c:pt idx="1">
                  <c:v>18.350000000000001</c:v>
                </c:pt>
                <c:pt idx="2">
                  <c:v>22.66</c:v>
                </c:pt>
                <c:pt idx="3">
                  <c:v>26.03</c:v>
                </c:pt>
                <c:pt idx="4">
                  <c:v>28.92</c:v>
                </c:pt>
              </c:numCache>
            </c:numRef>
          </c:val>
          <c:extLst>
            <c:ext xmlns:c16="http://schemas.microsoft.com/office/drawing/2014/chart" uri="{C3380CC4-5D6E-409C-BE32-E72D297353CC}">
              <c16:uniqueId val="{00000000-0DB6-4A30-A487-EFDE7B40ABAF}"/>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27.82</c:v>
                </c:pt>
                <c:pt idx="1">
                  <c:v>29.24</c:v>
                </c:pt>
                <c:pt idx="2">
                  <c:v>31.73</c:v>
                </c:pt>
                <c:pt idx="3">
                  <c:v>32.57</c:v>
                </c:pt>
                <c:pt idx="4">
                  <c:v>33.159999999999997</c:v>
                </c:pt>
              </c:numCache>
            </c:numRef>
          </c:val>
          <c:smooth val="0"/>
          <c:extLst>
            <c:ext xmlns:c16="http://schemas.microsoft.com/office/drawing/2014/chart" uri="{C3380CC4-5D6E-409C-BE32-E72D297353CC}">
              <c16:uniqueId val="{00000001-0DB6-4A30-A487-EFDE7B40ABAF}"/>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7C4-43A4-A9D3-225C00B4EB1F}"/>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quot;-&quot;">
                  <c:v>0.04</c:v>
                </c:pt>
                <c:pt idx="4" formatCode="#,##0.00;&quot;△&quot;#,##0.00;&quot;-&quot;">
                  <c:v>0.12</c:v>
                </c:pt>
              </c:numCache>
            </c:numRef>
          </c:val>
          <c:smooth val="0"/>
          <c:extLst>
            <c:ext xmlns:c16="http://schemas.microsoft.com/office/drawing/2014/chart" uri="{C3380CC4-5D6E-409C-BE32-E72D297353CC}">
              <c16:uniqueId val="{00000001-77C4-43A4-A9D3-225C00B4EB1F}"/>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4CB-4F41-B34B-F14D1CAEA65D}"/>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29.74</c:v>
                </c:pt>
                <c:pt idx="1">
                  <c:v>48.2</c:v>
                </c:pt>
                <c:pt idx="2">
                  <c:v>46.91</c:v>
                </c:pt>
                <c:pt idx="3">
                  <c:v>52.27</c:v>
                </c:pt>
                <c:pt idx="4">
                  <c:v>58.68</c:v>
                </c:pt>
              </c:numCache>
            </c:numRef>
          </c:val>
          <c:smooth val="0"/>
          <c:extLst>
            <c:ext xmlns:c16="http://schemas.microsoft.com/office/drawing/2014/chart" uri="{C3380CC4-5D6E-409C-BE32-E72D297353CC}">
              <c16:uniqueId val="{00000001-14CB-4F41-B34B-F14D1CAEA65D}"/>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122.96</c:v>
                </c:pt>
                <c:pt idx="1">
                  <c:v>157.15</c:v>
                </c:pt>
                <c:pt idx="2">
                  <c:v>153.13</c:v>
                </c:pt>
                <c:pt idx="3">
                  <c:v>40.36</c:v>
                </c:pt>
                <c:pt idx="4">
                  <c:v>15.59</c:v>
                </c:pt>
              </c:numCache>
            </c:numRef>
          </c:val>
          <c:extLst>
            <c:ext xmlns:c16="http://schemas.microsoft.com/office/drawing/2014/chart" uri="{C3380CC4-5D6E-409C-BE32-E72D297353CC}">
              <c16:uniqueId val="{00000000-14A1-459B-8FE0-C3329AEA366F}"/>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53.44</c:v>
                </c:pt>
                <c:pt idx="1">
                  <c:v>46.85</c:v>
                </c:pt>
                <c:pt idx="2">
                  <c:v>44.35</c:v>
                </c:pt>
                <c:pt idx="3">
                  <c:v>41.51</c:v>
                </c:pt>
                <c:pt idx="4">
                  <c:v>45.01</c:v>
                </c:pt>
              </c:numCache>
            </c:numRef>
          </c:val>
          <c:smooth val="0"/>
          <c:extLst>
            <c:ext xmlns:c16="http://schemas.microsoft.com/office/drawing/2014/chart" uri="{C3380CC4-5D6E-409C-BE32-E72D297353CC}">
              <c16:uniqueId val="{00000001-14A1-459B-8FE0-C3329AEA366F}"/>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7789.43</c:v>
                </c:pt>
                <c:pt idx="1">
                  <c:v>7128.22</c:v>
                </c:pt>
                <c:pt idx="2">
                  <c:v>6941</c:v>
                </c:pt>
                <c:pt idx="3">
                  <c:v>6485.44</c:v>
                </c:pt>
                <c:pt idx="4">
                  <c:v>5996.74</c:v>
                </c:pt>
              </c:numCache>
            </c:numRef>
          </c:val>
          <c:extLst>
            <c:ext xmlns:c16="http://schemas.microsoft.com/office/drawing/2014/chart" uri="{C3380CC4-5D6E-409C-BE32-E72D297353CC}">
              <c16:uniqueId val="{00000000-F2E0-476F-90FB-E144F6315763}"/>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1267.3900000000001</c:v>
                </c:pt>
                <c:pt idx="1">
                  <c:v>1268.6300000000001</c:v>
                </c:pt>
                <c:pt idx="2">
                  <c:v>1283.69</c:v>
                </c:pt>
                <c:pt idx="3">
                  <c:v>1160.22</c:v>
                </c:pt>
                <c:pt idx="4">
                  <c:v>1141.98</c:v>
                </c:pt>
              </c:numCache>
            </c:numRef>
          </c:val>
          <c:smooth val="0"/>
          <c:extLst>
            <c:ext xmlns:c16="http://schemas.microsoft.com/office/drawing/2014/chart" uri="{C3380CC4-5D6E-409C-BE32-E72D297353CC}">
              <c16:uniqueId val="{00000001-F2E0-476F-90FB-E144F6315763}"/>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37.090000000000003</c:v>
                </c:pt>
                <c:pt idx="1">
                  <c:v>43.68</c:v>
                </c:pt>
                <c:pt idx="2">
                  <c:v>38.44</c:v>
                </c:pt>
                <c:pt idx="3">
                  <c:v>43.34</c:v>
                </c:pt>
                <c:pt idx="4">
                  <c:v>43.14</c:v>
                </c:pt>
              </c:numCache>
            </c:numRef>
          </c:val>
          <c:extLst>
            <c:ext xmlns:c16="http://schemas.microsoft.com/office/drawing/2014/chart" uri="{C3380CC4-5D6E-409C-BE32-E72D297353CC}">
              <c16:uniqueId val="{00000000-173D-43A5-9834-6A1EA21AA100}"/>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84.3</c:v>
                </c:pt>
                <c:pt idx="1">
                  <c:v>82.88</c:v>
                </c:pt>
                <c:pt idx="2">
                  <c:v>82.53</c:v>
                </c:pt>
                <c:pt idx="3">
                  <c:v>81.81</c:v>
                </c:pt>
                <c:pt idx="4">
                  <c:v>82.27</c:v>
                </c:pt>
              </c:numCache>
            </c:numRef>
          </c:val>
          <c:smooth val="0"/>
          <c:extLst>
            <c:ext xmlns:c16="http://schemas.microsoft.com/office/drawing/2014/chart" uri="{C3380CC4-5D6E-409C-BE32-E72D297353CC}">
              <c16:uniqueId val="{00000001-173D-43A5-9834-6A1EA21AA100}"/>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367.6</c:v>
                </c:pt>
                <c:pt idx="1">
                  <c:v>338.48</c:v>
                </c:pt>
                <c:pt idx="2">
                  <c:v>390.85</c:v>
                </c:pt>
                <c:pt idx="3">
                  <c:v>347.93</c:v>
                </c:pt>
                <c:pt idx="4">
                  <c:v>349.28</c:v>
                </c:pt>
              </c:numCache>
            </c:numRef>
          </c:val>
          <c:extLst>
            <c:ext xmlns:c16="http://schemas.microsoft.com/office/drawing/2014/chart" uri="{C3380CC4-5D6E-409C-BE32-E72D297353CC}">
              <c16:uniqueId val="{00000000-067F-4AEC-877E-ADF4E4511789}"/>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185.47</c:v>
                </c:pt>
                <c:pt idx="1">
                  <c:v>187.76</c:v>
                </c:pt>
                <c:pt idx="2">
                  <c:v>190.48</c:v>
                </c:pt>
                <c:pt idx="3">
                  <c:v>193.59</c:v>
                </c:pt>
                <c:pt idx="4">
                  <c:v>194.42</c:v>
                </c:pt>
              </c:numCache>
            </c:numRef>
          </c:val>
          <c:smooth val="0"/>
          <c:extLst>
            <c:ext xmlns:c16="http://schemas.microsoft.com/office/drawing/2014/chart" uri="{C3380CC4-5D6E-409C-BE32-E72D297353CC}">
              <c16:uniqueId val="{00000001-067F-4AEC-877E-ADF4E4511789}"/>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【48.91】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【1,156.82】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【215.73】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T28" zoomScale="80" zoomScaleNormal="80" workbookViewId="0">
      <selection activeCell="BL47" sqref="BL47:BZ63"/>
    </sheetView>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2">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2">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7" t="str">
        <f>データ!H6</f>
        <v>京都府　舞鶴市</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0" t="s">
        <v>1</v>
      </c>
      <c r="C7" s="50"/>
      <c r="D7" s="50"/>
      <c r="E7" s="50"/>
      <c r="F7" s="50"/>
      <c r="G7" s="50"/>
      <c r="H7" s="50"/>
      <c r="I7" s="50" t="s">
        <v>2</v>
      </c>
      <c r="J7" s="50"/>
      <c r="K7" s="50"/>
      <c r="L7" s="50"/>
      <c r="M7" s="50"/>
      <c r="N7" s="50"/>
      <c r="O7" s="50"/>
      <c r="P7" s="50" t="s">
        <v>3</v>
      </c>
      <c r="Q7" s="50"/>
      <c r="R7" s="50"/>
      <c r="S7" s="50"/>
      <c r="T7" s="50"/>
      <c r="U7" s="50"/>
      <c r="V7" s="50"/>
      <c r="W7" s="50" t="s">
        <v>4</v>
      </c>
      <c r="X7" s="50"/>
      <c r="Y7" s="50"/>
      <c r="Z7" s="50"/>
      <c r="AA7" s="50"/>
      <c r="AB7" s="50"/>
      <c r="AC7" s="50"/>
      <c r="AD7" s="50" t="s">
        <v>5</v>
      </c>
      <c r="AE7" s="50"/>
      <c r="AF7" s="50"/>
      <c r="AG7" s="50"/>
      <c r="AH7" s="50"/>
      <c r="AI7" s="50"/>
      <c r="AJ7" s="50"/>
      <c r="AK7" s="3"/>
      <c r="AL7" s="50" t="s">
        <v>6</v>
      </c>
      <c r="AM7" s="50"/>
      <c r="AN7" s="50"/>
      <c r="AO7" s="50"/>
      <c r="AP7" s="50"/>
      <c r="AQ7" s="50"/>
      <c r="AR7" s="50"/>
      <c r="AS7" s="50"/>
      <c r="AT7" s="50" t="s">
        <v>7</v>
      </c>
      <c r="AU7" s="50"/>
      <c r="AV7" s="50"/>
      <c r="AW7" s="50"/>
      <c r="AX7" s="50"/>
      <c r="AY7" s="50"/>
      <c r="AZ7" s="50"/>
      <c r="BA7" s="50"/>
      <c r="BB7" s="50" t="s">
        <v>8</v>
      </c>
      <c r="BC7" s="50"/>
      <c r="BD7" s="50"/>
      <c r="BE7" s="50"/>
      <c r="BF7" s="50"/>
      <c r="BG7" s="50"/>
      <c r="BH7" s="50"/>
      <c r="BI7" s="50"/>
      <c r="BJ7" s="3"/>
      <c r="BK7" s="3"/>
      <c r="BL7" s="68" t="s">
        <v>9</v>
      </c>
      <c r="BM7" s="69"/>
      <c r="BN7" s="69"/>
      <c r="BO7" s="69"/>
      <c r="BP7" s="69"/>
      <c r="BQ7" s="69"/>
      <c r="BR7" s="69"/>
      <c r="BS7" s="69"/>
      <c r="BT7" s="69"/>
      <c r="BU7" s="69"/>
      <c r="BV7" s="69"/>
      <c r="BW7" s="69"/>
      <c r="BX7" s="69"/>
      <c r="BY7" s="70"/>
    </row>
    <row r="8" spans="1:78" ht="18.75" customHeight="1" x14ac:dyDescent="0.2">
      <c r="A8" s="2"/>
      <c r="B8" s="64" t="str">
        <f>データ!I6</f>
        <v>法適用</v>
      </c>
      <c r="C8" s="64"/>
      <c r="D8" s="64"/>
      <c r="E8" s="64"/>
      <c r="F8" s="64"/>
      <c r="G8" s="64"/>
      <c r="H8" s="64"/>
      <c r="I8" s="64" t="str">
        <f>データ!J6</f>
        <v>下水道事業</v>
      </c>
      <c r="J8" s="64"/>
      <c r="K8" s="64"/>
      <c r="L8" s="64"/>
      <c r="M8" s="64"/>
      <c r="N8" s="64"/>
      <c r="O8" s="64"/>
      <c r="P8" s="64" t="str">
        <f>データ!K6</f>
        <v>特定環境保全公共下水道</v>
      </c>
      <c r="Q8" s="64"/>
      <c r="R8" s="64"/>
      <c r="S8" s="64"/>
      <c r="T8" s="64"/>
      <c r="U8" s="64"/>
      <c r="V8" s="64"/>
      <c r="W8" s="64" t="str">
        <f>データ!L6</f>
        <v>D1</v>
      </c>
      <c r="X8" s="64"/>
      <c r="Y8" s="64"/>
      <c r="Z8" s="64"/>
      <c r="AA8" s="64"/>
      <c r="AB8" s="64"/>
      <c r="AC8" s="64"/>
      <c r="AD8" s="65" t="str">
        <f>データ!$M$6</f>
        <v>非設置</v>
      </c>
      <c r="AE8" s="65"/>
      <c r="AF8" s="65"/>
      <c r="AG8" s="65"/>
      <c r="AH8" s="65"/>
      <c r="AI8" s="65"/>
      <c r="AJ8" s="65"/>
      <c r="AK8" s="3"/>
      <c r="AL8" s="44">
        <f>データ!S6</f>
        <v>76732</v>
      </c>
      <c r="AM8" s="44"/>
      <c r="AN8" s="44"/>
      <c r="AO8" s="44"/>
      <c r="AP8" s="44"/>
      <c r="AQ8" s="44"/>
      <c r="AR8" s="44"/>
      <c r="AS8" s="44"/>
      <c r="AT8" s="45">
        <f>データ!T6</f>
        <v>342.13</v>
      </c>
      <c r="AU8" s="45"/>
      <c r="AV8" s="45"/>
      <c r="AW8" s="45"/>
      <c r="AX8" s="45"/>
      <c r="AY8" s="45"/>
      <c r="AZ8" s="45"/>
      <c r="BA8" s="45"/>
      <c r="BB8" s="45">
        <f>データ!U6</f>
        <v>224.28</v>
      </c>
      <c r="BC8" s="45"/>
      <c r="BD8" s="45"/>
      <c r="BE8" s="45"/>
      <c r="BF8" s="45"/>
      <c r="BG8" s="45"/>
      <c r="BH8" s="45"/>
      <c r="BI8" s="45"/>
      <c r="BJ8" s="3"/>
      <c r="BK8" s="3"/>
      <c r="BL8" s="60" t="s">
        <v>10</v>
      </c>
      <c r="BM8" s="61"/>
      <c r="BN8" s="62" t="s">
        <v>11</v>
      </c>
      <c r="BO8" s="62"/>
      <c r="BP8" s="62"/>
      <c r="BQ8" s="62"/>
      <c r="BR8" s="62"/>
      <c r="BS8" s="62"/>
      <c r="BT8" s="62"/>
      <c r="BU8" s="62"/>
      <c r="BV8" s="62"/>
      <c r="BW8" s="62"/>
      <c r="BX8" s="62"/>
      <c r="BY8" s="63"/>
    </row>
    <row r="9" spans="1:78" ht="18.75" customHeight="1" x14ac:dyDescent="0.2">
      <c r="A9" s="2"/>
      <c r="B9" s="50" t="s">
        <v>12</v>
      </c>
      <c r="C9" s="50"/>
      <c r="D9" s="50"/>
      <c r="E9" s="50"/>
      <c r="F9" s="50"/>
      <c r="G9" s="50"/>
      <c r="H9" s="50"/>
      <c r="I9" s="50" t="s">
        <v>13</v>
      </c>
      <c r="J9" s="50"/>
      <c r="K9" s="50"/>
      <c r="L9" s="50"/>
      <c r="M9" s="50"/>
      <c r="N9" s="50"/>
      <c r="O9" s="50"/>
      <c r="P9" s="50" t="s">
        <v>14</v>
      </c>
      <c r="Q9" s="50"/>
      <c r="R9" s="50"/>
      <c r="S9" s="50"/>
      <c r="T9" s="50"/>
      <c r="U9" s="50"/>
      <c r="V9" s="50"/>
      <c r="W9" s="50" t="s">
        <v>15</v>
      </c>
      <c r="X9" s="50"/>
      <c r="Y9" s="50"/>
      <c r="Z9" s="50"/>
      <c r="AA9" s="50"/>
      <c r="AB9" s="50"/>
      <c r="AC9" s="50"/>
      <c r="AD9" s="50" t="s">
        <v>16</v>
      </c>
      <c r="AE9" s="50"/>
      <c r="AF9" s="50"/>
      <c r="AG9" s="50"/>
      <c r="AH9" s="50"/>
      <c r="AI9" s="50"/>
      <c r="AJ9" s="50"/>
      <c r="AK9" s="3"/>
      <c r="AL9" s="50" t="s">
        <v>17</v>
      </c>
      <c r="AM9" s="50"/>
      <c r="AN9" s="50"/>
      <c r="AO9" s="50"/>
      <c r="AP9" s="50"/>
      <c r="AQ9" s="50"/>
      <c r="AR9" s="50"/>
      <c r="AS9" s="50"/>
      <c r="AT9" s="50" t="s">
        <v>18</v>
      </c>
      <c r="AU9" s="50"/>
      <c r="AV9" s="50"/>
      <c r="AW9" s="50"/>
      <c r="AX9" s="50"/>
      <c r="AY9" s="50"/>
      <c r="AZ9" s="50"/>
      <c r="BA9" s="50"/>
      <c r="BB9" s="50" t="s">
        <v>19</v>
      </c>
      <c r="BC9" s="50"/>
      <c r="BD9" s="50"/>
      <c r="BE9" s="50"/>
      <c r="BF9" s="50"/>
      <c r="BG9" s="50"/>
      <c r="BH9" s="50"/>
      <c r="BI9" s="50"/>
      <c r="BJ9" s="3"/>
      <c r="BK9" s="3"/>
      <c r="BL9" s="51" t="s">
        <v>20</v>
      </c>
      <c r="BM9" s="52"/>
      <c r="BN9" s="53" t="s">
        <v>21</v>
      </c>
      <c r="BO9" s="53"/>
      <c r="BP9" s="53"/>
      <c r="BQ9" s="53"/>
      <c r="BR9" s="53"/>
      <c r="BS9" s="53"/>
      <c r="BT9" s="53"/>
      <c r="BU9" s="53"/>
      <c r="BV9" s="53"/>
      <c r="BW9" s="53"/>
      <c r="BX9" s="53"/>
      <c r="BY9" s="54"/>
    </row>
    <row r="10" spans="1:78" ht="18.75" customHeight="1" x14ac:dyDescent="0.2">
      <c r="A10" s="2"/>
      <c r="B10" s="45" t="str">
        <f>データ!N6</f>
        <v>-</v>
      </c>
      <c r="C10" s="45"/>
      <c r="D10" s="45"/>
      <c r="E10" s="45"/>
      <c r="F10" s="45"/>
      <c r="G10" s="45"/>
      <c r="H10" s="45"/>
      <c r="I10" s="45">
        <f>データ!O6</f>
        <v>48.65</v>
      </c>
      <c r="J10" s="45"/>
      <c r="K10" s="45"/>
      <c r="L10" s="45"/>
      <c r="M10" s="45"/>
      <c r="N10" s="45"/>
      <c r="O10" s="45"/>
      <c r="P10" s="45">
        <f>データ!P6</f>
        <v>1.1499999999999999</v>
      </c>
      <c r="Q10" s="45"/>
      <c r="R10" s="45"/>
      <c r="S10" s="45"/>
      <c r="T10" s="45"/>
      <c r="U10" s="45"/>
      <c r="V10" s="45"/>
      <c r="W10" s="45">
        <f>データ!Q6</f>
        <v>94.64</v>
      </c>
      <c r="X10" s="45"/>
      <c r="Y10" s="45"/>
      <c r="Z10" s="45"/>
      <c r="AA10" s="45"/>
      <c r="AB10" s="45"/>
      <c r="AC10" s="45"/>
      <c r="AD10" s="44">
        <f>データ!R6</f>
        <v>3064</v>
      </c>
      <c r="AE10" s="44"/>
      <c r="AF10" s="44"/>
      <c r="AG10" s="44"/>
      <c r="AH10" s="44"/>
      <c r="AI10" s="44"/>
      <c r="AJ10" s="44"/>
      <c r="AK10" s="2"/>
      <c r="AL10" s="44">
        <f>データ!V6</f>
        <v>873</v>
      </c>
      <c r="AM10" s="44"/>
      <c r="AN10" s="44"/>
      <c r="AO10" s="44"/>
      <c r="AP10" s="44"/>
      <c r="AQ10" s="44"/>
      <c r="AR10" s="44"/>
      <c r="AS10" s="44"/>
      <c r="AT10" s="45">
        <f>データ!W6</f>
        <v>0.71</v>
      </c>
      <c r="AU10" s="45"/>
      <c r="AV10" s="45"/>
      <c r="AW10" s="45"/>
      <c r="AX10" s="45"/>
      <c r="AY10" s="45"/>
      <c r="AZ10" s="45"/>
      <c r="BA10" s="45"/>
      <c r="BB10" s="45">
        <f>データ!X6</f>
        <v>1229.58</v>
      </c>
      <c r="BC10" s="45"/>
      <c r="BD10" s="45"/>
      <c r="BE10" s="45"/>
      <c r="BF10" s="45"/>
      <c r="BG10" s="45"/>
      <c r="BH10" s="45"/>
      <c r="BI10" s="45"/>
      <c r="BJ10" s="2"/>
      <c r="BK10" s="2"/>
      <c r="BL10" s="46" t="s">
        <v>22</v>
      </c>
      <c r="BM10" s="47"/>
      <c r="BN10" s="48" t="s">
        <v>23</v>
      </c>
      <c r="BO10" s="48"/>
      <c r="BP10" s="48"/>
      <c r="BQ10" s="48"/>
      <c r="BR10" s="48"/>
      <c r="BS10" s="48"/>
      <c r="BT10" s="48"/>
      <c r="BU10" s="48"/>
      <c r="BV10" s="48"/>
      <c r="BW10" s="48"/>
      <c r="BX10" s="48"/>
      <c r="BY10" s="49"/>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2">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2">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113</v>
      </c>
      <c r="BM16" s="29"/>
      <c r="BN16" s="29"/>
      <c r="BO16" s="29"/>
      <c r="BP16" s="29"/>
      <c r="BQ16" s="29"/>
      <c r="BR16" s="29"/>
      <c r="BS16" s="29"/>
      <c r="BT16" s="29"/>
      <c r="BU16" s="29"/>
      <c r="BV16" s="29"/>
      <c r="BW16" s="29"/>
      <c r="BX16" s="29"/>
      <c r="BY16" s="29"/>
      <c r="BZ16" s="30"/>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114</v>
      </c>
      <c r="BM47" s="29"/>
      <c r="BN47" s="29"/>
      <c r="BO47" s="29"/>
      <c r="BP47" s="29"/>
      <c r="BQ47" s="29"/>
      <c r="BR47" s="29"/>
      <c r="BS47" s="29"/>
      <c r="BT47" s="29"/>
      <c r="BU47" s="29"/>
      <c r="BV47" s="29"/>
      <c r="BW47" s="29"/>
      <c r="BX47" s="29"/>
      <c r="BY47" s="29"/>
      <c r="BZ47" s="30"/>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2">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2">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112</v>
      </c>
      <c r="BM66" s="29"/>
      <c r="BN66" s="29"/>
      <c r="BO66" s="29"/>
      <c r="BP66" s="29"/>
      <c r="BQ66" s="29"/>
      <c r="BR66" s="29"/>
      <c r="BS66" s="29"/>
      <c r="BT66" s="29"/>
      <c r="BU66" s="29"/>
      <c r="BV66" s="29"/>
      <c r="BW66" s="29"/>
      <c r="BX66" s="29"/>
      <c r="BY66" s="29"/>
      <c r="BZ66" s="30"/>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2">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【105.09】</v>
      </c>
      <c r="F85" s="12" t="str">
        <f>データ!AT6</f>
        <v>【65.73】</v>
      </c>
      <c r="G85" s="12" t="str">
        <f>データ!BE6</f>
        <v>【48.91】</v>
      </c>
      <c r="H85" s="12" t="str">
        <f>データ!BP6</f>
        <v>【1,156.82】</v>
      </c>
      <c r="I85" s="12" t="str">
        <f>データ!CA6</f>
        <v>【75.33】</v>
      </c>
      <c r="J85" s="12" t="str">
        <f>データ!CL6</f>
        <v>【215.73】</v>
      </c>
      <c r="K85" s="12" t="str">
        <f>データ!CW6</f>
        <v>【43.28】</v>
      </c>
      <c r="L85" s="12" t="str">
        <f>データ!DH6</f>
        <v>【86.21】</v>
      </c>
      <c r="M85" s="12" t="str">
        <f>データ!DS6</f>
        <v>【29.62】</v>
      </c>
      <c r="N85" s="12" t="str">
        <f>データ!ED6</f>
        <v>【0.09】</v>
      </c>
      <c r="O85" s="12" t="str">
        <f>データ!EO6</f>
        <v>【0.11】</v>
      </c>
    </row>
  </sheetData>
  <sheetProtection algorithmName="SHA-512" hashValue="wZGT+PnmWswm6sKNOxIcesyk4KiGz7sJ8o/nOgXwq9yhYd1H79Yr4Dh89XCjKxtCZ/Cyyx9gY9GnXP+r8z3Chg==" saltValue="iexXMSjmdYwVXKrKvlh1P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8" scale="75"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 x14ac:dyDescent="0.2"/>
  <cols>
    <col min="2" max="144" width="11.9062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2">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2023</v>
      </c>
      <c r="C6" s="19">
        <f t="shared" ref="C6:X6" si="3">C7</f>
        <v>262021</v>
      </c>
      <c r="D6" s="19">
        <f t="shared" si="3"/>
        <v>46</v>
      </c>
      <c r="E6" s="19">
        <f t="shared" si="3"/>
        <v>17</v>
      </c>
      <c r="F6" s="19">
        <f t="shared" si="3"/>
        <v>4</v>
      </c>
      <c r="G6" s="19">
        <f t="shared" si="3"/>
        <v>0</v>
      </c>
      <c r="H6" s="19" t="str">
        <f t="shared" si="3"/>
        <v>京都府　舞鶴市</v>
      </c>
      <c r="I6" s="19" t="str">
        <f t="shared" si="3"/>
        <v>法適用</v>
      </c>
      <c r="J6" s="19" t="str">
        <f t="shared" si="3"/>
        <v>下水道事業</v>
      </c>
      <c r="K6" s="19" t="str">
        <f t="shared" si="3"/>
        <v>特定環境保全公共下水道</v>
      </c>
      <c r="L6" s="19" t="str">
        <f t="shared" si="3"/>
        <v>D1</v>
      </c>
      <c r="M6" s="19" t="str">
        <f t="shared" si="3"/>
        <v>非設置</v>
      </c>
      <c r="N6" s="20" t="str">
        <f t="shared" si="3"/>
        <v>-</v>
      </c>
      <c r="O6" s="20">
        <f t="shared" si="3"/>
        <v>48.65</v>
      </c>
      <c r="P6" s="20">
        <f t="shared" si="3"/>
        <v>1.1499999999999999</v>
      </c>
      <c r="Q6" s="20">
        <f t="shared" si="3"/>
        <v>94.64</v>
      </c>
      <c r="R6" s="20">
        <f t="shared" si="3"/>
        <v>3064</v>
      </c>
      <c r="S6" s="20">
        <f t="shared" si="3"/>
        <v>76732</v>
      </c>
      <c r="T6" s="20">
        <f t="shared" si="3"/>
        <v>342.13</v>
      </c>
      <c r="U6" s="20">
        <f t="shared" si="3"/>
        <v>224.28</v>
      </c>
      <c r="V6" s="20">
        <f t="shared" si="3"/>
        <v>873</v>
      </c>
      <c r="W6" s="20">
        <f t="shared" si="3"/>
        <v>0.71</v>
      </c>
      <c r="X6" s="20">
        <f t="shared" si="3"/>
        <v>1229.58</v>
      </c>
      <c r="Y6" s="21">
        <f>IF(Y7="",NA(),Y7)</f>
        <v>100.01</v>
      </c>
      <c r="Z6" s="21">
        <f t="shared" ref="Z6:AH6" si="4">IF(Z7="",NA(),Z7)</f>
        <v>100.01</v>
      </c>
      <c r="AA6" s="21">
        <f t="shared" si="4"/>
        <v>100.03</v>
      </c>
      <c r="AB6" s="21">
        <f t="shared" si="4"/>
        <v>100.01</v>
      </c>
      <c r="AC6" s="21">
        <f t="shared" si="4"/>
        <v>100</v>
      </c>
      <c r="AD6" s="21">
        <f t="shared" si="4"/>
        <v>103.34</v>
      </c>
      <c r="AE6" s="21">
        <f t="shared" si="4"/>
        <v>102.7</v>
      </c>
      <c r="AF6" s="21">
        <f t="shared" si="4"/>
        <v>104.11</v>
      </c>
      <c r="AG6" s="21">
        <f t="shared" si="4"/>
        <v>101.98</v>
      </c>
      <c r="AH6" s="21">
        <f t="shared" si="4"/>
        <v>102.68</v>
      </c>
      <c r="AI6" s="20" t="str">
        <f>IF(AI7="","",IF(AI7="-","【-】","【"&amp;SUBSTITUTE(TEXT(AI7,"#,##0.00"),"-","△")&amp;"】"))</f>
        <v>【105.09】</v>
      </c>
      <c r="AJ6" s="20">
        <f>IF(AJ7="",NA(),AJ7)</f>
        <v>0</v>
      </c>
      <c r="AK6" s="20">
        <f t="shared" ref="AK6:AS6" si="5">IF(AK7="",NA(),AK7)</f>
        <v>0</v>
      </c>
      <c r="AL6" s="20">
        <f t="shared" si="5"/>
        <v>0</v>
      </c>
      <c r="AM6" s="20">
        <f t="shared" si="5"/>
        <v>0</v>
      </c>
      <c r="AN6" s="20">
        <f t="shared" si="5"/>
        <v>0</v>
      </c>
      <c r="AO6" s="21">
        <f t="shared" si="5"/>
        <v>29.74</v>
      </c>
      <c r="AP6" s="21">
        <f t="shared" si="5"/>
        <v>48.2</v>
      </c>
      <c r="AQ6" s="21">
        <f t="shared" si="5"/>
        <v>46.91</v>
      </c>
      <c r="AR6" s="21">
        <f t="shared" si="5"/>
        <v>52.27</v>
      </c>
      <c r="AS6" s="21">
        <f t="shared" si="5"/>
        <v>58.68</v>
      </c>
      <c r="AT6" s="20" t="str">
        <f>IF(AT7="","",IF(AT7="-","【-】","【"&amp;SUBSTITUTE(TEXT(AT7,"#,##0.00"),"-","△")&amp;"】"))</f>
        <v>【65.73】</v>
      </c>
      <c r="AU6" s="21">
        <f>IF(AU7="",NA(),AU7)</f>
        <v>122.96</v>
      </c>
      <c r="AV6" s="21">
        <f t="shared" ref="AV6:BD6" si="6">IF(AV7="",NA(),AV7)</f>
        <v>157.15</v>
      </c>
      <c r="AW6" s="21">
        <f t="shared" si="6"/>
        <v>153.13</v>
      </c>
      <c r="AX6" s="21">
        <f t="shared" si="6"/>
        <v>40.36</v>
      </c>
      <c r="AY6" s="21">
        <f t="shared" si="6"/>
        <v>15.59</v>
      </c>
      <c r="AZ6" s="21">
        <f t="shared" si="6"/>
        <v>53.44</v>
      </c>
      <c r="BA6" s="21">
        <f t="shared" si="6"/>
        <v>46.85</v>
      </c>
      <c r="BB6" s="21">
        <f t="shared" si="6"/>
        <v>44.35</v>
      </c>
      <c r="BC6" s="21">
        <f t="shared" si="6"/>
        <v>41.51</v>
      </c>
      <c r="BD6" s="21">
        <f t="shared" si="6"/>
        <v>45.01</v>
      </c>
      <c r="BE6" s="20" t="str">
        <f>IF(BE7="","",IF(BE7="-","【-】","【"&amp;SUBSTITUTE(TEXT(BE7,"#,##0.00"),"-","△")&amp;"】"))</f>
        <v>【48.91】</v>
      </c>
      <c r="BF6" s="21">
        <f>IF(BF7="",NA(),BF7)</f>
        <v>7789.43</v>
      </c>
      <c r="BG6" s="21">
        <f t="shared" ref="BG6:BO6" si="7">IF(BG7="",NA(),BG7)</f>
        <v>7128.22</v>
      </c>
      <c r="BH6" s="21">
        <f t="shared" si="7"/>
        <v>6941</v>
      </c>
      <c r="BI6" s="21">
        <f t="shared" si="7"/>
        <v>6485.44</v>
      </c>
      <c r="BJ6" s="21">
        <f t="shared" si="7"/>
        <v>5996.74</v>
      </c>
      <c r="BK6" s="21">
        <f t="shared" si="7"/>
        <v>1267.3900000000001</v>
      </c>
      <c r="BL6" s="21">
        <f t="shared" si="7"/>
        <v>1268.6300000000001</v>
      </c>
      <c r="BM6" s="21">
        <f t="shared" si="7"/>
        <v>1283.69</v>
      </c>
      <c r="BN6" s="21">
        <f t="shared" si="7"/>
        <v>1160.22</v>
      </c>
      <c r="BO6" s="21">
        <f t="shared" si="7"/>
        <v>1141.98</v>
      </c>
      <c r="BP6" s="20" t="str">
        <f>IF(BP7="","",IF(BP7="-","【-】","【"&amp;SUBSTITUTE(TEXT(BP7,"#,##0.00"),"-","△")&amp;"】"))</f>
        <v>【1,156.82】</v>
      </c>
      <c r="BQ6" s="21">
        <f>IF(BQ7="",NA(),BQ7)</f>
        <v>37.090000000000003</v>
      </c>
      <c r="BR6" s="21">
        <f t="shared" ref="BR6:BZ6" si="8">IF(BR7="",NA(),BR7)</f>
        <v>43.68</v>
      </c>
      <c r="BS6" s="21">
        <f t="shared" si="8"/>
        <v>38.44</v>
      </c>
      <c r="BT6" s="21">
        <f t="shared" si="8"/>
        <v>43.34</v>
      </c>
      <c r="BU6" s="21">
        <f t="shared" si="8"/>
        <v>43.14</v>
      </c>
      <c r="BV6" s="21">
        <f t="shared" si="8"/>
        <v>84.3</v>
      </c>
      <c r="BW6" s="21">
        <f t="shared" si="8"/>
        <v>82.88</v>
      </c>
      <c r="BX6" s="21">
        <f t="shared" si="8"/>
        <v>82.53</v>
      </c>
      <c r="BY6" s="21">
        <f t="shared" si="8"/>
        <v>81.81</v>
      </c>
      <c r="BZ6" s="21">
        <f t="shared" si="8"/>
        <v>82.27</v>
      </c>
      <c r="CA6" s="20" t="str">
        <f>IF(CA7="","",IF(CA7="-","【-】","【"&amp;SUBSTITUTE(TEXT(CA7,"#,##0.00"),"-","△")&amp;"】"))</f>
        <v>【75.33】</v>
      </c>
      <c r="CB6" s="21">
        <f>IF(CB7="",NA(),CB7)</f>
        <v>367.6</v>
      </c>
      <c r="CC6" s="21">
        <f t="shared" ref="CC6:CK6" si="9">IF(CC7="",NA(),CC7)</f>
        <v>338.48</v>
      </c>
      <c r="CD6" s="21">
        <f t="shared" si="9"/>
        <v>390.85</v>
      </c>
      <c r="CE6" s="21">
        <f t="shared" si="9"/>
        <v>347.93</v>
      </c>
      <c r="CF6" s="21">
        <f t="shared" si="9"/>
        <v>349.28</v>
      </c>
      <c r="CG6" s="21">
        <f t="shared" si="9"/>
        <v>185.47</v>
      </c>
      <c r="CH6" s="21">
        <f t="shared" si="9"/>
        <v>187.76</v>
      </c>
      <c r="CI6" s="21">
        <f t="shared" si="9"/>
        <v>190.48</v>
      </c>
      <c r="CJ6" s="21">
        <f t="shared" si="9"/>
        <v>193.59</v>
      </c>
      <c r="CK6" s="21">
        <f t="shared" si="9"/>
        <v>194.42</v>
      </c>
      <c r="CL6" s="20" t="str">
        <f>IF(CL7="","",IF(CL7="-","【-】","【"&amp;SUBSTITUTE(TEXT(CL7,"#,##0.00"),"-","△")&amp;"】"))</f>
        <v>【215.73】</v>
      </c>
      <c r="CM6" s="21">
        <f>IF(CM7="",NA(),CM7)</f>
        <v>18.84</v>
      </c>
      <c r="CN6" s="21">
        <f t="shared" ref="CN6:CV6" si="10">IF(CN7="",NA(),CN7)</f>
        <v>18.57</v>
      </c>
      <c r="CO6" s="21">
        <f t="shared" si="10"/>
        <v>17.89</v>
      </c>
      <c r="CP6" s="21">
        <f t="shared" si="10"/>
        <v>16.46</v>
      </c>
      <c r="CQ6" s="21">
        <f t="shared" si="10"/>
        <v>16.329999999999998</v>
      </c>
      <c r="CR6" s="21">
        <f t="shared" si="10"/>
        <v>45.68</v>
      </c>
      <c r="CS6" s="21">
        <f t="shared" si="10"/>
        <v>45.87</v>
      </c>
      <c r="CT6" s="21">
        <f t="shared" si="10"/>
        <v>44.24</v>
      </c>
      <c r="CU6" s="21">
        <f t="shared" si="10"/>
        <v>45.3</v>
      </c>
      <c r="CV6" s="21">
        <f t="shared" si="10"/>
        <v>45.6</v>
      </c>
      <c r="CW6" s="20" t="str">
        <f>IF(CW7="","",IF(CW7="-","【-】","【"&amp;SUBSTITUTE(TEXT(CW7,"#,##0.00"),"-","△")&amp;"】"))</f>
        <v>【43.28】</v>
      </c>
      <c r="CX6" s="21">
        <f>IF(CX7="",NA(),CX7)</f>
        <v>85.66</v>
      </c>
      <c r="CY6" s="21">
        <f t="shared" ref="CY6:DG6" si="11">IF(CY7="",NA(),CY7)</f>
        <v>85.33</v>
      </c>
      <c r="CZ6" s="21">
        <f t="shared" si="11"/>
        <v>85.38</v>
      </c>
      <c r="DA6" s="21">
        <f t="shared" si="11"/>
        <v>85.9</v>
      </c>
      <c r="DB6" s="21">
        <f t="shared" si="11"/>
        <v>85.57</v>
      </c>
      <c r="DC6" s="21">
        <f t="shared" si="11"/>
        <v>87.96</v>
      </c>
      <c r="DD6" s="21">
        <f t="shared" si="11"/>
        <v>87.65</v>
      </c>
      <c r="DE6" s="21">
        <f t="shared" si="11"/>
        <v>88.15</v>
      </c>
      <c r="DF6" s="21">
        <f t="shared" si="11"/>
        <v>88.37</v>
      </c>
      <c r="DG6" s="21">
        <f t="shared" si="11"/>
        <v>88.66</v>
      </c>
      <c r="DH6" s="20" t="str">
        <f>IF(DH7="","",IF(DH7="-","【-】","【"&amp;SUBSTITUTE(TEXT(DH7,"#,##0.00"),"-","△")&amp;"】"))</f>
        <v>【86.21】</v>
      </c>
      <c r="DI6" s="21">
        <f>IF(DI7="",NA(),DI7)</f>
        <v>13.28</v>
      </c>
      <c r="DJ6" s="21">
        <f t="shared" ref="DJ6:DR6" si="12">IF(DJ7="",NA(),DJ7)</f>
        <v>18.350000000000001</v>
      </c>
      <c r="DK6" s="21">
        <f t="shared" si="12"/>
        <v>22.66</v>
      </c>
      <c r="DL6" s="21">
        <f t="shared" si="12"/>
        <v>26.03</v>
      </c>
      <c r="DM6" s="21">
        <f t="shared" si="12"/>
        <v>28.92</v>
      </c>
      <c r="DN6" s="21">
        <f t="shared" si="12"/>
        <v>27.82</v>
      </c>
      <c r="DO6" s="21">
        <f t="shared" si="12"/>
        <v>29.24</v>
      </c>
      <c r="DP6" s="21">
        <f t="shared" si="12"/>
        <v>31.73</v>
      </c>
      <c r="DQ6" s="21">
        <f t="shared" si="12"/>
        <v>32.57</v>
      </c>
      <c r="DR6" s="21">
        <f t="shared" si="12"/>
        <v>33.159999999999997</v>
      </c>
      <c r="DS6" s="20" t="str">
        <f>IF(DS7="","",IF(DS7="-","【-】","【"&amp;SUBSTITUTE(TEXT(DS7,"#,##0.00"),"-","△")&amp;"】"))</f>
        <v>【29.62】</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1">
        <f t="shared" si="13"/>
        <v>0.04</v>
      </c>
      <c r="EC6" s="21">
        <f t="shared" si="13"/>
        <v>0.12</v>
      </c>
      <c r="ED6" s="20" t="str">
        <f>IF(ED7="","",IF(ED7="-","【-】","【"&amp;SUBSTITUTE(TEXT(ED7,"#,##0.00"),"-","△")&amp;"】"))</f>
        <v>【0.09】</v>
      </c>
      <c r="EE6" s="20">
        <f>IF(EE7="",NA(),EE7)</f>
        <v>0</v>
      </c>
      <c r="EF6" s="20">
        <f t="shared" ref="EF6:EN6" si="14">IF(EF7="",NA(),EF7)</f>
        <v>0</v>
      </c>
      <c r="EG6" s="20">
        <f t="shared" si="14"/>
        <v>0</v>
      </c>
      <c r="EH6" s="20">
        <f t="shared" si="14"/>
        <v>0</v>
      </c>
      <c r="EI6" s="20">
        <f t="shared" si="14"/>
        <v>0</v>
      </c>
      <c r="EJ6" s="21">
        <f t="shared" si="14"/>
        <v>0.04</v>
      </c>
      <c r="EK6" s="21">
        <f t="shared" si="14"/>
        <v>0.06</v>
      </c>
      <c r="EL6" s="21">
        <f t="shared" si="14"/>
        <v>0.27</v>
      </c>
      <c r="EM6" s="21">
        <f t="shared" si="14"/>
        <v>0.22</v>
      </c>
      <c r="EN6" s="21">
        <f t="shared" si="14"/>
        <v>0.17</v>
      </c>
      <c r="EO6" s="20" t="str">
        <f>IF(EO7="","",IF(EO7="-","【-】","【"&amp;SUBSTITUTE(TEXT(EO7,"#,##0.00"),"-","△")&amp;"】"))</f>
        <v>【0.11】</v>
      </c>
    </row>
    <row r="7" spans="1:148" s="22" customFormat="1" x14ac:dyDescent="0.2">
      <c r="A7" s="14"/>
      <c r="B7" s="23">
        <v>2023</v>
      </c>
      <c r="C7" s="23">
        <v>262021</v>
      </c>
      <c r="D7" s="23">
        <v>46</v>
      </c>
      <c r="E7" s="23">
        <v>17</v>
      </c>
      <c r="F7" s="23">
        <v>4</v>
      </c>
      <c r="G7" s="23">
        <v>0</v>
      </c>
      <c r="H7" s="23" t="s">
        <v>96</v>
      </c>
      <c r="I7" s="23" t="s">
        <v>97</v>
      </c>
      <c r="J7" s="23" t="s">
        <v>98</v>
      </c>
      <c r="K7" s="23" t="s">
        <v>99</v>
      </c>
      <c r="L7" s="23" t="s">
        <v>100</v>
      </c>
      <c r="M7" s="23" t="s">
        <v>101</v>
      </c>
      <c r="N7" s="24" t="s">
        <v>102</v>
      </c>
      <c r="O7" s="24">
        <v>48.65</v>
      </c>
      <c r="P7" s="24">
        <v>1.1499999999999999</v>
      </c>
      <c r="Q7" s="24">
        <v>94.64</v>
      </c>
      <c r="R7" s="24">
        <v>3064</v>
      </c>
      <c r="S7" s="24">
        <v>76732</v>
      </c>
      <c r="T7" s="24">
        <v>342.13</v>
      </c>
      <c r="U7" s="24">
        <v>224.28</v>
      </c>
      <c r="V7" s="24">
        <v>873</v>
      </c>
      <c r="W7" s="24">
        <v>0.71</v>
      </c>
      <c r="X7" s="24">
        <v>1229.58</v>
      </c>
      <c r="Y7" s="24">
        <v>100.01</v>
      </c>
      <c r="Z7" s="24">
        <v>100.01</v>
      </c>
      <c r="AA7" s="24">
        <v>100.03</v>
      </c>
      <c r="AB7" s="24">
        <v>100.01</v>
      </c>
      <c r="AC7" s="24">
        <v>100</v>
      </c>
      <c r="AD7" s="24">
        <v>103.34</v>
      </c>
      <c r="AE7" s="24">
        <v>102.7</v>
      </c>
      <c r="AF7" s="24">
        <v>104.11</v>
      </c>
      <c r="AG7" s="24">
        <v>101.98</v>
      </c>
      <c r="AH7" s="24">
        <v>102.68</v>
      </c>
      <c r="AI7" s="24">
        <v>105.09</v>
      </c>
      <c r="AJ7" s="24">
        <v>0</v>
      </c>
      <c r="AK7" s="24">
        <v>0</v>
      </c>
      <c r="AL7" s="24">
        <v>0</v>
      </c>
      <c r="AM7" s="24">
        <v>0</v>
      </c>
      <c r="AN7" s="24">
        <v>0</v>
      </c>
      <c r="AO7" s="24">
        <v>29.74</v>
      </c>
      <c r="AP7" s="24">
        <v>48.2</v>
      </c>
      <c r="AQ7" s="24">
        <v>46.91</v>
      </c>
      <c r="AR7" s="24">
        <v>52.27</v>
      </c>
      <c r="AS7" s="24">
        <v>58.68</v>
      </c>
      <c r="AT7" s="24">
        <v>65.73</v>
      </c>
      <c r="AU7" s="24">
        <v>122.96</v>
      </c>
      <c r="AV7" s="24">
        <v>157.15</v>
      </c>
      <c r="AW7" s="24">
        <v>153.13</v>
      </c>
      <c r="AX7" s="24">
        <v>40.36</v>
      </c>
      <c r="AY7" s="24">
        <v>15.59</v>
      </c>
      <c r="AZ7" s="24">
        <v>53.44</v>
      </c>
      <c r="BA7" s="24">
        <v>46.85</v>
      </c>
      <c r="BB7" s="24">
        <v>44.35</v>
      </c>
      <c r="BC7" s="24">
        <v>41.51</v>
      </c>
      <c r="BD7" s="24">
        <v>45.01</v>
      </c>
      <c r="BE7" s="24">
        <v>48.91</v>
      </c>
      <c r="BF7" s="24">
        <v>7789.43</v>
      </c>
      <c r="BG7" s="24">
        <v>7128.22</v>
      </c>
      <c r="BH7" s="24">
        <v>6941</v>
      </c>
      <c r="BI7" s="24">
        <v>6485.44</v>
      </c>
      <c r="BJ7" s="24">
        <v>5996.74</v>
      </c>
      <c r="BK7" s="24">
        <v>1267.3900000000001</v>
      </c>
      <c r="BL7" s="24">
        <v>1268.6300000000001</v>
      </c>
      <c r="BM7" s="24">
        <v>1283.69</v>
      </c>
      <c r="BN7" s="24">
        <v>1160.22</v>
      </c>
      <c r="BO7" s="24">
        <v>1141.98</v>
      </c>
      <c r="BP7" s="24">
        <v>1156.82</v>
      </c>
      <c r="BQ7" s="24">
        <v>37.090000000000003</v>
      </c>
      <c r="BR7" s="24">
        <v>43.68</v>
      </c>
      <c r="BS7" s="24">
        <v>38.44</v>
      </c>
      <c r="BT7" s="24">
        <v>43.34</v>
      </c>
      <c r="BU7" s="24">
        <v>43.14</v>
      </c>
      <c r="BV7" s="24">
        <v>84.3</v>
      </c>
      <c r="BW7" s="24">
        <v>82.88</v>
      </c>
      <c r="BX7" s="24">
        <v>82.53</v>
      </c>
      <c r="BY7" s="24">
        <v>81.81</v>
      </c>
      <c r="BZ7" s="24">
        <v>82.27</v>
      </c>
      <c r="CA7" s="24">
        <v>75.33</v>
      </c>
      <c r="CB7" s="24">
        <v>367.6</v>
      </c>
      <c r="CC7" s="24">
        <v>338.48</v>
      </c>
      <c r="CD7" s="24">
        <v>390.85</v>
      </c>
      <c r="CE7" s="24">
        <v>347.93</v>
      </c>
      <c r="CF7" s="24">
        <v>349.28</v>
      </c>
      <c r="CG7" s="24">
        <v>185.47</v>
      </c>
      <c r="CH7" s="24">
        <v>187.76</v>
      </c>
      <c r="CI7" s="24">
        <v>190.48</v>
      </c>
      <c r="CJ7" s="24">
        <v>193.59</v>
      </c>
      <c r="CK7" s="24">
        <v>194.42</v>
      </c>
      <c r="CL7" s="24">
        <v>215.73</v>
      </c>
      <c r="CM7" s="24">
        <v>18.84</v>
      </c>
      <c r="CN7" s="24">
        <v>18.57</v>
      </c>
      <c r="CO7" s="24">
        <v>17.89</v>
      </c>
      <c r="CP7" s="24">
        <v>16.46</v>
      </c>
      <c r="CQ7" s="24">
        <v>16.329999999999998</v>
      </c>
      <c r="CR7" s="24">
        <v>45.68</v>
      </c>
      <c r="CS7" s="24">
        <v>45.87</v>
      </c>
      <c r="CT7" s="24">
        <v>44.24</v>
      </c>
      <c r="CU7" s="24">
        <v>45.3</v>
      </c>
      <c r="CV7" s="24">
        <v>45.6</v>
      </c>
      <c r="CW7" s="24">
        <v>43.28</v>
      </c>
      <c r="CX7" s="24">
        <v>85.66</v>
      </c>
      <c r="CY7" s="24">
        <v>85.33</v>
      </c>
      <c r="CZ7" s="24">
        <v>85.38</v>
      </c>
      <c r="DA7" s="24">
        <v>85.9</v>
      </c>
      <c r="DB7" s="24">
        <v>85.57</v>
      </c>
      <c r="DC7" s="24">
        <v>87.96</v>
      </c>
      <c r="DD7" s="24">
        <v>87.65</v>
      </c>
      <c r="DE7" s="24">
        <v>88.15</v>
      </c>
      <c r="DF7" s="24">
        <v>88.37</v>
      </c>
      <c r="DG7" s="24">
        <v>88.66</v>
      </c>
      <c r="DH7" s="24">
        <v>86.21</v>
      </c>
      <c r="DI7" s="24">
        <v>13.28</v>
      </c>
      <c r="DJ7" s="24">
        <v>18.350000000000001</v>
      </c>
      <c r="DK7" s="24">
        <v>22.66</v>
      </c>
      <c r="DL7" s="24">
        <v>26.03</v>
      </c>
      <c r="DM7" s="24">
        <v>28.92</v>
      </c>
      <c r="DN7" s="24">
        <v>27.82</v>
      </c>
      <c r="DO7" s="24">
        <v>29.24</v>
      </c>
      <c r="DP7" s="24">
        <v>31.73</v>
      </c>
      <c r="DQ7" s="24">
        <v>32.57</v>
      </c>
      <c r="DR7" s="24">
        <v>33.159999999999997</v>
      </c>
      <c r="DS7" s="24">
        <v>29.62</v>
      </c>
      <c r="DT7" s="24">
        <v>0</v>
      </c>
      <c r="DU7" s="24">
        <v>0</v>
      </c>
      <c r="DV7" s="24">
        <v>0</v>
      </c>
      <c r="DW7" s="24">
        <v>0</v>
      </c>
      <c r="DX7" s="24">
        <v>0</v>
      </c>
      <c r="DY7" s="24">
        <v>0</v>
      </c>
      <c r="DZ7" s="24">
        <v>0</v>
      </c>
      <c r="EA7" s="24">
        <v>0</v>
      </c>
      <c r="EB7" s="24">
        <v>0.04</v>
      </c>
      <c r="EC7" s="24">
        <v>0.12</v>
      </c>
      <c r="ED7" s="24">
        <v>0.09</v>
      </c>
      <c r="EE7" s="24">
        <v>0</v>
      </c>
      <c r="EF7" s="24">
        <v>0</v>
      </c>
      <c r="EG7" s="24">
        <v>0</v>
      </c>
      <c r="EH7" s="24">
        <v>0</v>
      </c>
      <c r="EI7" s="24">
        <v>0</v>
      </c>
      <c r="EJ7" s="24">
        <v>0.04</v>
      </c>
      <c r="EK7" s="24">
        <v>0.06</v>
      </c>
      <c r="EL7" s="24">
        <v>0.27</v>
      </c>
      <c r="EM7" s="24">
        <v>0.22</v>
      </c>
      <c r="EN7" s="24">
        <v>0.17</v>
      </c>
      <c r="EO7" s="24">
        <v>0.11</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
      <c r="B11">
        <v>22</v>
      </c>
      <c r="C11">
        <v>21</v>
      </c>
      <c r="D11">
        <v>20</v>
      </c>
      <c r="E11">
        <v>19</v>
      </c>
      <c r="F11">
        <v>18</v>
      </c>
      <c r="G11" t="s">
        <v>108</v>
      </c>
    </row>
    <row r="12" spans="1:148" x14ac:dyDescent="0.2">
      <c r="B12">
        <v>1</v>
      </c>
      <c r="C12">
        <v>1</v>
      </c>
      <c r="D12">
        <v>2</v>
      </c>
      <c r="E12">
        <v>3</v>
      </c>
      <c r="F12">
        <v>4</v>
      </c>
      <c r="G12" t="s">
        <v>109</v>
      </c>
    </row>
    <row r="13" spans="1:148" x14ac:dyDescent="0.2">
      <c r="B13" t="s">
        <v>110</v>
      </c>
      <c r="C13" t="s">
        <v>110</v>
      </c>
      <c r="D13" t="s">
        <v>110</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2025-02-06T06:44:42Z</cp:lastPrinted>
  <dcterms:created xsi:type="dcterms:W3CDTF">2025-01-24T07:12:30Z</dcterms:created>
  <dcterms:modified xsi:type="dcterms:W3CDTF">2025-02-07T05:09:38Z</dcterms:modified>
  <cp:category/>
</cp:coreProperties>
</file>