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jg-keiei\Desktop\"/>
    </mc:Choice>
  </mc:AlternateContent>
  <xr:revisionPtr revIDLastSave="0" documentId="8_{BF0D68E2-252E-49C8-AD34-5F849119D159}" xr6:coauthVersionLast="47" xr6:coauthVersionMax="47" xr10:uidLastSave="{00000000-0000-0000-0000-000000000000}"/>
  <workbookProtection workbookAlgorithmName="SHA-512" workbookHashValue="OYBeR0SDudTg1kGz/kZOvK70YhDQNNQ6E4Cg8Gn8OlxW63nUcugHgY1D2nHO/K7NBwogJwNqE94xmWbpGpfhxw==" workbookSaltValue="wgU5DEX1kONQF4u10OZRWQ==" workbookSpinCount="100000" lockStructure="1"/>
  <bookViews>
    <workbookView xWindow="-90" yWindow="0" windowWidth="9780" windowHeight="1017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10" i="4"/>
  <c r="AL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<sst xmlns="http://schemas.openxmlformats.org/spreadsheetml/2006/main" count="231" uniqueCount="115">
  <si>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</si>
  <si>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</si>
  <si>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</si>
  <si>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</si>
  <si>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</si>
  <si>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</si>
  <si>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</si>
  <si>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</si>
  <si>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</si>
  <si>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</si>
  <si>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</si>
  <si>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</si>
  <si>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</si>
  <si>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</si>
  <si>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</si>
  <si>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</si>
  <si>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</si>
  <si>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</si>
  <si>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</si>
  <si>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</si>
  <si>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</si>
  <si>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</si>
  <si>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</si>
  <si>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</si>
  <si>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</si>
  <si>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</si>
  <si>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</si>
  <si>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</si>
  <si>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</si>
  <si>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</si>
  <si>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</si>
  <si>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</si>
  <si>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</si>
  <si>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</si>
  <si>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</si>
  <si>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</si>
  <si>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</si>
  <si>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</si>
  <si>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</si>
  <si>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</si>
  <si>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</si>
  <si>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</si>
  <si>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</si>
  <si>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</si>
  <si>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</si>
  <si>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</si>
  <si>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</si>
  <si>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</si>
  <si>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</si>
  <si>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</si>
  <si>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</si>
  <si>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</si>
  <si>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</si>
  <si>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</si>
  <si>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</si>
  <si>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</si>
  <si>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</si>
  <si>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</si>
  <si>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</si>
  <si>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</si>
  <si>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</si>
  <si>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</si>
  <si>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</si>
  <si>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</si>
  <si>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</si>
  <si>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</si>
  <si>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</si>
  <si>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</si>
  <si>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</si>
  <si>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</si>
  <si>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</si>
  <si>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</si>
  <si>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</si>
  <si>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</si>
  <si>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</si>
  <si>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</si>
  <si>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</si>
  <si>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</si>
  <si>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</si>
  <si>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</si>
  <si>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</si>
  <si>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</si>
  <si>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</si>
  <si>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</si>
  <si>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</si>
  <si>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</si>
  <si>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</si>
  <si>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</si>
  <si>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</si>
  <si>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</si>
  <si>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</si>
  <si>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</si>
  <si>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</si>
  <si>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</si>
  <si>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</si>
  <si>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</si>
  <si>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舞鶴市</t>
  </si>
  <si>
    <t>法適用</t>
  </si>
  <si>
    <t>下水道事業</t>
  </si>
  <si>
    <t>漁業集落排水</t>
  </si>
  <si>
    <t>H1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</si>
  <si>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</si>
  <si>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</si>
  <si>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</si>
  <si>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</si>
  <si>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</si>
  <si>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</si>
  <si>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</si>
  <si>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</si>
  <si>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</si>
  <si>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</si>
  <si>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</si>
  <si>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本市の下水道は、各事業（公共下水、特定環境保全公共下水、農業集落排水、漁業集落排水、合併処理浄化槽）を一体的に経営しており、経費の一部は按分等により算定して経営比較分析表を算出しています。
　漁業集落排水については、３処理区で事業を実施しています。⑥汚水処理原価は、人口減少等によって有収水量が減少し、企業債利息や減価償却費といった資本費のうち、公費負担を除く汚水処理費も併せて減少したため、前年度より40円/㎥以上減少しております。⑤経費回収率は、使用料収入がわずかな減少にとどまったことに加え、汚水処理費も減少したことから前年度よりも4％以上増加しました。全国平均を上回る水準ですが、約40％程度となっているため、一般会計からの繰入によって、①経常収支比率は100％となっています。
　また、⑦施設利用率も低く減少傾向にあります。
　③流動比率は、次年度の企業債償還額が多額で、流動負債が多い中、前年度よりも流動資産（主に未収金）が増加したことから8％以上増加となり、全国平均と比べ低い状況で推移しています。
　④企業債残高対事業規模比率は、借入額が償還額を下回っており、年々比率が減少している状況です。経営戦略において、企業債残高を年々減少させる計画としておりますが、全国平均と比べ高い水準にあります。</t>
    <phoneticPr fontId="4"/>
  </si>
  <si>
    <t>　本市は平成30年度に地方公営企業法適用して以来、全国平均と比較しても①有形固定資産減価償却率は低い状況ですが増加傾向にあります。
　また、管渠については、法定耐用年数50年を超過したものが無いことから、②管渠老朽化率、③管渠改善化率は0%となっています。</t>
    <phoneticPr fontId="4"/>
  </si>
  <si>
    <t>　漁業集落排水は、事業完了後一定期間が経過しており、一部の施設では、更新事業を実施しています。
　また、人口減少や物価高等による施設の維持管理費等の増加に加え、市の職員、民間事業者の人材不足が新たな課題となる中、老朽化による施設更新を継続して実施していく必要があり、大変厳しい経営状況にあります。
　こうしたことから、令和２年度から１１年度までの中期経営計画である経営戦略の見直しを進め、適正な公費負担やWPPP導入の検討に着手し、状況の変化への対応や経費の節減を図りつつ、持続可能で安定的な経営に努め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</si>
</sst>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1"/>
      <name val="MS Gothic"/>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13" xfId="0" applyFont="1" applyBorder="1" applyAlignment="1" applyProtection="1">
      <alignment vertical="center" wrapText="1"/>
      <protection locked="0"/>
    </xf>
    <xf numFmtId="0" fontId="15" fillId="0" borderId="0" xfId="0" applyFont="1" applyBorder="1" applyAlignment="1" applyProtection="1">
      <alignment vertical="center" wrapText="1"/>
      <protection locked="0"/>
    </xf>
    <xf numFmtId="0" fontId="15" fillId="0" borderId="14" xfId="0" applyFont="1" applyBorder="1" applyAlignment="1" applyProtection="1">
      <alignment vertical="center" wrapText="1"/>
      <protection locked="0"/>
    </xf>
    <xf numFmtId="0" fontId="15" fillId="0" borderId="15" xfId="0" applyFont="1" applyBorder="1" applyAlignment="1" applyProtection="1">
      <alignment vertical="center" wrapText="1"/>
      <protection locked="0"/>
    </xf>
    <xf numFmtId="0" fontId="15" fillId="0" borderId="16" xfId="0" applyFont="1" applyBorder="1" applyAlignment="1" applyProtection="1">
      <alignment vertical="center" wrapText="1"/>
      <protection locked="0"/>
    </xf>
    <xf numFmtId="0" fontId="15" fillId="0" borderId="17" xfId="0" applyFont="1" applyBorder="1" applyAlignment="1" applyProtection="1">
      <alignment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B24-42BA-A9DD-7E43B9A934C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c:v>
                </c:pt>
                <c:pt idx="1">
                  <c:v>0.01</c:v>
                </c:pt>
                <c:pt idx="2">
                  <c:v>0.01</c:v>
                </c:pt>
                <c:pt idx="3" formatCode="#,##0.00;&quot;△&quot;#,##0.00">
                  <c:v>0</c:v>
                </c:pt>
                <c:pt idx="4" formatCode="#,##0.00;&quot;△&quot;#,##0.00">
                  <c:v>0</c:v>
                </c:pt>
              </c:numCache>
            </c:numRef>
          </c:val>
          <c:smooth val="0"/>
          <c:extLst>
            <c:ext xmlns:c16="http://schemas.microsoft.com/office/drawing/2014/chart" uri="{C3380CC4-5D6E-409C-BE32-E72D297353CC}">
              <c16:uniqueId val="{00000001-8B24-42BA-A9DD-7E43B9A934C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35.78</c:v>
                </c:pt>
                <c:pt idx="1">
                  <c:v>37.25</c:v>
                </c:pt>
                <c:pt idx="2">
                  <c:v>36.76</c:v>
                </c:pt>
                <c:pt idx="3">
                  <c:v>36.270000000000003</c:v>
                </c:pt>
                <c:pt idx="4">
                  <c:v>33.82</c:v>
                </c:pt>
              </c:numCache>
            </c:numRef>
          </c:val>
          <c:extLst>
            <c:ext xmlns:c16="http://schemas.microsoft.com/office/drawing/2014/chart" uri="{C3380CC4-5D6E-409C-BE32-E72D297353CC}">
              <c16:uniqueId val="{00000000-4871-4C8F-8C62-6C0C943F5D1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30.19</c:v>
                </c:pt>
                <c:pt idx="1">
                  <c:v>28.77</c:v>
                </c:pt>
                <c:pt idx="2">
                  <c:v>26.22</c:v>
                </c:pt>
                <c:pt idx="3">
                  <c:v>26.12</c:v>
                </c:pt>
                <c:pt idx="4">
                  <c:v>32.82</c:v>
                </c:pt>
              </c:numCache>
            </c:numRef>
          </c:val>
          <c:smooth val="0"/>
          <c:extLst>
            <c:ext xmlns:c16="http://schemas.microsoft.com/office/drawing/2014/chart" uri="{C3380CC4-5D6E-409C-BE32-E72D297353CC}">
              <c16:uniqueId val="{00000001-4871-4C8F-8C62-6C0C943F5D1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98.21</c:v>
                </c:pt>
                <c:pt idx="1">
                  <c:v>100</c:v>
                </c:pt>
                <c:pt idx="2">
                  <c:v>100</c:v>
                </c:pt>
                <c:pt idx="3">
                  <c:v>100</c:v>
                </c:pt>
                <c:pt idx="4">
                  <c:v>100</c:v>
                </c:pt>
              </c:numCache>
            </c:numRef>
          </c:val>
          <c:extLst>
            <c:ext xmlns:c16="http://schemas.microsoft.com/office/drawing/2014/chart" uri="{C3380CC4-5D6E-409C-BE32-E72D297353CC}">
              <c16:uniqueId val="{00000000-3524-4E7C-B206-70D7A46AA7D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79.09</c:v>
                </c:pt>
                <c:pt idx="1">
                  <c:v>78.900000000000006</c:v>
                </c:pt>
                <c:pt idx="2">
                  <c:v>78.03</c:v>
                </c:pt>
                <c:pt idx="3">
                  <c:v>78.55</c:v>
                </c:pt>
                <c:pt idx="4">
                  <c:v>85.76</c:v>
                </c:pt>
              </c:numCache>
            </c:numRef>
          </c:val>
          <c:smooth val="0"/>
          <c:extLst>
            <c:ext xmlns:c16="http://schemas.microsoft.com/office/drawing/2014/chart" uri="{C3380CC4-5D6E-409C-BE32-E72D297353CC}">
              <c16:uniqueId val="{00000001-3524-4E7C-B206-70D7A46AA7D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100.06</c:v>
                </c:pt>
                <c:pt idx="1">
                  <c:v>100</c:v>
                </c:pt>
                <c:pt idx="2">
                  <c:v>100.02</c:v>
                </c:pt>
                <c:pt idx="3">
                  <c:v>100</c:v>
                </c:pt>
                <c:pt idx="4">
                  <c:v>100</c:v>
                </c:pt>
              </c:numCache>
            </c:numRef>
          </c:val>
          <c:extLst>
            <c:ext xmlns:c16="http://schemas.microsoft.com/office/drawing/2014/chart" uri="{C3380CC4-5D6E-409C-BE32-E72D297353CC}">
              <c16:uniqueId val="{00000000-6BED-422E-B2AF-1134B0ABDB3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101.18</c:v>
                </c:pt>
                <c:pt idx="1">
                  <c:v>99.89</c:v>
                </c:pt>
                <c:pt idx="2">
                  <c:v>104.12</c:v>
                </c:pt>
                <c:pt idx="3">
                  <c:v>105.98</c:v>
                </c:pt>
                <c:pt idx="4">
                  <c:v>99.54</c:v>
                </c:pt>
              </c:numCache>
            </c:numRef>
          </c:val>
          <c:smooth val="0"/>
          <c:extLst>
            <c:ext xmlns:c16="http://schemas.microsoft.com/office/drawing/2014/chart" uri="{C3380CC4-5D6E-409C-BE32-E72D297353CC}">
              <c16:uniqueId val="{00000001-6BED-422E-B2AF-1134B0ABDB3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10.57</c:v>
                </c:pt>
                <c:pt idx="1">
                  <c:v>13.51</c:v>
                </c:pt>
                <c:pt idx="2">
                  <c:v>15.87</c:v>
                </c:pt>
                <c:pt idx="3">
                  <c:v>19.12</c:v>
                </c:pt>
                <c:pt idx="4">
                  <c:v>22.34</c:v>
                </c:pt>
              </c:numCache>
            </c:numRef>
          </c:val>
          <c:extLst>
            <c:ext xmlns:c16="http://schemas.microsoft.com/office/drawing/2014/chart" uri="{C3380CC4-5D6E-409C-BE32-E72D297353CC}">
              <c16:uniqueId val="{00000000-BB69-4323-A7F7-998761B2888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20.14</c:v>
                </c:pt>
                <c:pt idx="1">
                  <c:v>23.17</c:v>
                </c:pt>
                <c:pt idx="2">
                  <c:v>25.29</c:v>
                </c:pt>
                <c:pt idx="3">
                  <c:v>28.31</c:v>
                </c:pt>
                <c:pt idx="4">
                  <c:v>32.49</c:v>
                </c:pt>
              </c:numCache>
            </c:numRef>
          </c:val>
          <c:smooth val="0"/>
          <c:extLst>
            <c:ext xmlns:c16="http://schemas.microsoft.com/office/drawing/2014/chart" uri="{C3380CC4-5D6E-409C-BE32-E72D297353CC}">
              <c16:uniqueId val="{00000001-BB69-4323-A7F7-998761B2888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20A-410B-B0FD-DFDF60718A4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20A-410B-B0FD-DFDF60718A4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1AC-4454-9C98-BE5825E2BDE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140.63</c:v>
                </c:pt>
                <c:pt idx="1">
                  <c:v>163.84</c:v>
                </c:pt>
                <c:pt idx="2">
                  <c:v>176.46</c:v>
                </c:pt>
                <c:pt idx="3">
                  <c:v>181.51</c:v>
                </c:pt>
                <c:pt idx="4">
                  <c:v>48.87</c:v>
                </c:pt>
              </c:numCache>
            </c:numRef>
          </c:val>
          <c:smooth val="0"/>
          <c:extLst>
            <c:ext xmlns:c16="http://schemas.microsoft.com/office/drawing/2014/chart" uri="{C3380CC4-5D6E-409C-BE32-E72D297353CC}">
              <c16:uniqueId val="{00000001-91AC-4454-9C98-BE5825E2BDE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77.42</c:v>
                </c:pt>
                <c:pt idx="1">
                  <c:v>54.88</c:v>
                </c:pt>
                <c:pt idx="2">
                  <c:v>7.88</c:v>
                </c:pt>
                <c:pt idx="3">
                  <c:v>8.33</c:v>
                </c:pt>
                <c:pt idx="4">
                  <c:v>17.32</c:v>
                </c:pt>
              </c:numCache>
            </c:numRef>
          </c:val>
          <c:extLst>
            <c:ext xmlns:c16="http://schemas.microsoft.com/office/drawing/2014/chart" uri="{C3380CC4-5D6E-409C-BE32-E72D297353CC}">
              <c16:uniqueId val="{00000000-5D95-4E14-8DB2-0753BF08B56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56.53</c:v>
                </c:pt>
                <c:pt idx="1">
                  <c:v>59.66</c:v>
                </c:pt>
                <c:pt idx="2">
                  <c:v>61.64</c:v>
                </c:pt>
                <c:pt idx="3">
                  <c:v>69.819999999999993</c:v>
                </c:pt>
                <c:pt idx="4">
                  <c:v>66.510000000000005</c:v>
                </c:pt>
              </c:numCache>
            </c:numRef>
          </c:val>
          <c:smooth val="0"/>
          <c:extLst>
            <c:ext xmlns:c16="http://schemas.microsoft.com/office/drawing/2014/chart" uri="{C3380CC4-5D6E-409C-BE32-E72D297353CC}">
              <c16:uniqueId val="{00000001-5D95-4E14-8DB2-0753BF08B56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2231.5100000000002</c:v>
                </c:pt>
                <c:pt idx="1">
                  <c:v>2302.0700000000002</c:v>
                </c:pt>
                <c:pt idx="2">
                  <c:v>2189.21</c:v>
                </c:pt>
                <c:pt idx="3">
                  <c:v>2035.64</c:v>
                </c:pt>
                <c:pt idx="4">
                  <c:v>1807.22</c:v>
                </c:pt>
              </c:numCache>
            </c:numRef>
          </c:val>
          <c:extLst>
            <c:ext xmlns:c16="http://schemas.microsoft.com/office/drawing/2014/chart" uri="{C3380CC4-5D6E-409C-BE32-E72D297353CC}">
              <c16:uniqueId val="{00000000-41BF-4094-BB66-97E70F24664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1095.52</c:v>
                </c:pt>
                <c:pt idx="1">
                  <c:v>1056.55</c:v>
                </c:pt>
                <c:pt idx="2">
                  <c:v>1278.54</c:v>
                </c:pt>
                <c:pt idx="3">
                  <c:v>1149.7</c:v>
                </c:pt>
                <c:pt idx="4">
                  <c:v>871.87</c:v>
                </c:pt>
              </c:numCache>
            </c:numRef>
          </c:val>
          <c:smooth val="0"/>
          <c:extLst>
            <c:ext xmlns:c16="http://schemas.microsoft.com/office/drawing/2014/chart" uri="{C3380CC4-5D6E-409C-BE32-E72D297353CC}">
              <c16:uniqueId val="{00000001-41BF-4094-BB66-97E70F24664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41.9</c:v>
                </c:pt>
                <c:pt idx="1">
                  <c:v>41.29</c:v>
                </c:pt>
                <c:pt idx="2">
                  <c:v>39.78</c:v>
                </c:pt>
                <c:pt idx="3">
                  <c:v>35.96</c:v>
                </c:pt>
                <c:pt idx="4">
                  <c:v>40.08</c:v>
                </c:pt>
              </c:numCache>
            </c:numRef>
          </c:val>
          <c:extLst>
            <c:ext xmlns:c16="http://schemas.microsoft.com/office/drawing/2014/chart" uri="{C3380CC4-5D6E-409C-BE32-E72D297353CC}">
              <c16:uniqueId val="{00000000-0F60-4795-914E-7E1496ADF0F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39.64</c:v>
                </c:pt>
                <c:pt idx="1">
                  <c:v>40</c:v>
                </c:pt>
                <c:pt idx="2">
                  <c:v>38.74</c:v>
                </c:pt>
                <c:pt idx="3">
                  <c:v>35.96</c:v>
                </c:pt>
                <c:pt idx="4">
                  <c:v>45.44</c:v>
                </c:pt>
              </c:numCache>
            </c:numRef>
          </c:val>
          <c:smooth val="0"/>
          <c:extLst>
            <c:ext xmlns:c16="http://schemas.microsoft.com/office/drawing/2014/chart" uri="{C3380CC4-5D6E-409C-BE32-E72D297353CC}">
              <c16:uniqueId val="{00000001-0F60-4795-914E-7E1496ADF0F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352.4</c:v>
                </c:pt>
                <c:pt idx="1">
                  <c:v>363.28</c:v>
                </c:pt>
                <c:pt idx="2">
                  <c:v>378.26</c:v>
                </c:pt>
                <c:pt idx="3">
                  <c:v>421.1</c:v>
                </c:pt>
                <c:pt idx="4">
                  <c:v>380.82</c:v>
                </c:pt>
              </c:numCache>
            </c:numRef>
          </c:val>
          <c:extLst>
            <c:ext xmlns:c16="http://schemas.microsoft.com/office/drawing/2014/chart" uri="{C3380CC4-5D6E-409C-BE32-E72D297353CC}">
              <c16:uniqueId val="{00000000-1614-4A32-92B1-930A466FB5D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449.72</c:v>
                </c:pt>
                <c:pt idx="1">
                  <c:v>437.27</c:v>
                </c:pt>
                <c:pt idx="2">
                  <c:v>456.72</c:v>
                </c:pt>
                <c:pt idx="3">
                  <c:v>481.96</c:v>
                </c:pt>
                <c:pt idx="4">
                  <c:v>373.54</c:v>
                </c:pt>
              </c:numCache>
            </c:numRef>
          </c:val>
          <c:smooth val="0"/>
          <c:extLst>
            <c:ext xmlns:c16="http://schemas.microsoft.com/office/drawing/2014/chart" uri="{C3380CC4-5D6E-409C-BE32-E72D297353CC}">
              <c16:uniqueId val="{00000001-1614-4A32-92B1-930A466FB5D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BC70" zoomScaleNormal="100" workbookViewId="0">
      <selection activeCell="BS87" sqref="BS87"/>
    </sheetView>
  </sheetViews>
  <sheetFormatPr defaultColWidth="2.6328125" defaultRowHeight="13"/>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63" t="s">
        <v>0</v>
      </c>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c r="BT2" s="63"/>
      <c r="BU2" s="63"/>
      <c r="BV2" s="63"/>
      <c r="BW2" s="63"/>
      <c r="BX2" s="63"/>
      <c r="BY2" s="63"/>
      <c r="BZ2" s="63"/>
    </row>
    <row r="3" spans="1:78" ht="9.75" customHeight="1">
      <c r="A3" s="2"/>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c r="BT3" s="63"/>
      <c r="BU3" s="63"/>
      <c r="BV3" s="63"/>
      <c r="BW3" s="63"/>
      <c r="BX3" s="63"/>
      <c r="BY3" s="63"/>
      <c r="BZ3" s="63"/>
    </row>
    <row r="4" spans="1:78" ht="9.75" customHeight="1">
      <c r="A4" s="2"/>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c r="BT4" s="63"/>
      <c r="BU4" s="63"/>
      <c r="BV4" s="63"/>
      <c r="BW4" s="63"/>
      <c r="BX4" s="63"/>
      <c r="BY4" s="63"/>
      <c r="BZ4" s="6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64" t="str">
        <f>データ!H6</f>
        <v>京都府　舞鶴市</v>
      </c>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3" t="s">
        <v>1</v>
      </c>
      <c r="C7" s="53"/>
      <c r="D7" s="53"/>
      <c r="E7" s="53"/>
      <c r="F7" s="53"/>
      <c r="G7" s="53"/>
      <c r="H7" s="53"/>
      <c r="I7" s="53" t="s">
        <v>2</v>
      </c>
      <c r="J7" s="53"/>
      <c r="K7" s="53"/>
      <c r="L7" s="53"/>
      <c r="M7" s="53"/>
      <c r="N7" s="53"/>
      <c r="O7" s="53"/>
      <c r="P7" s="53" t="s">
        <v>3</v>
      </c>
      <c r="Q7" s="53"/>
      <c r="R7" s="53"/>
      <c r="S7" s="53"/>
      <c r="T7" s="53"/>
      <c r="U7" s="53"/>
      <c r="V7" s="53"/>
      <c r="W7" s="53" t="s">
        <v>4</v>
      </c>
      <c r="X7" s="53"/>
      <c r="Y7" s="53"/>
      <c r="Z7" s="53"/>
      <c r="AA7" s="53"/>
      <c r="AB7" s="53"/>
      <c r="AC7" s="53"/>
      <c r="AD7" s="53" t="s">
        <v>5</v>
      </c>
      <c r="AE7" s="53"/>
      <c r="AF7" s="53"/>
      <c r="AG7" s="53"/>
      <c r="AH7" s="53"/>
      <c r="AI7" s="53"/>
      <c r="AJ7" s="53"/>
      <c r="AK7" s="3"/>
      <c r="AL7" s="53" t="s">
        <v>6</v>
      </c>
      <c r="AM7" s="53"/>
      <c r="AN7" s="53"/>
      <c r="AO7" s="53"/>
      <c r="AP7" s="53"/>
      <c r="AQ7" s="53"/>
      <c r="AR7" s="53"/>
      <c r="AS7" s="53"/>
      <c r="AT7" s="53" t="s">
        <v>7</v>
      </c>
      <c r="AU7" s="53"/>
      <c r="AV7" s="53"/>
      <c r="AW7" s="53"/>
      <c r="AX7" s="53"/>
      <c r="AY7" s="53"/>
      <c r="AZ7" s="53"/>
      <c r="BA7" s="53"/>
      <c r="BB7" s="53" t="s">
        <v>8</v>
      </c>
      <c r="BC7" s="53"/>
      <c r="BD7" s="53"/>
      <c r="BE7" s="53"/>
      <c r="BF7" s="53"/>
      <c r="BG7" s="53"/>
      <c r="BH7" s="53"/>
      <c r="BI7" s="53"/>
      <c r="BJ7" s="3"/>
      <c r="BK7" s="3"/>
      <c r="BL7" s="56" t="s">
        <v>9</v>
      </c>
      <c r="BM7" s="57"/>
      <c r="BN7" s="57"/>
      <c r="BO7" s="57"/>
      <c r="BP7" s="57"/>
      <c r="BQ7" s="57"/>
      <c r="BR7" s="57"/>
      <c r="BS7" s="57"/>
      <c r="BT7" s="57"/>
      <c r="BU7" s="57"/>
      <c r="BV7" s="57"/>
      <c r="BW7" s="57"/>
      <c r="BX7" s="57"/>
      <c r="BY7" s="58"/>
    </row>
    <row r="8" spans="1:78" ht="18.75" customHeight="1">
      <c r="A8" s="2"/>
      <c r="B8" s="59" t="str">
        <f>データ!I6</f>
        <v>法適用</v>
      </c>
      <c r="C8" s="59"/>
      <c r="D8" s="59"/>
      <c r="E8" s="59"/>
      <c r="F8" s="59"/>
      <c r="G8" s="59"/>
      <c r="H8" s="59"/>
      <c r="I8" s="59" t="str">
        <f>データ!J6</f>
        <v>下水道事業</v>
      </c>
      <c r="J8" s="59"/>
      <c r="K8" s="59"/>
      <c r="L8" s="59"/>
      <c r="M8" s="59"/>
      <c r="N8" s="59"/>
      <c r="O8" s="59"/>
      <c r="P8" s="59" t="str">
        <f>データ!K6</f>
        <v>漁業集落排水</v>
      </c>
      <c r="Q8" s="59"/>
      <c r="R8" s="59"/>
      <c r="S8" s="59"/>
      <c r="T8" s="59"/>
      <c r="U8" s="59"/>
      <c r="V8" s="59"/>
      <c r="W8" s="59" t="str">
        <f>データ!L6</f>
        <v>H1</v>
      </c>
      <c r="X8" s="59"/>
      <c r="Y8" s="59"/>
      <c r="Z8" s="59"/>
      <c r="AA8" s="59"/>
      <c r="AB8" s="59"/>
      <c r="AC8" s="59"/>
      <c r="AD8" s="60" t="str">
        <f>データ!$M$6</f>
        <v>非設置</v>
      </c>
      <c r="AE8" s="60"/>
      <c r="AF8" s="60"/>
      <c r="AG8" s="60"/>
      <c r="AH8" s="60"/>
      <c r="AI8" s="60"/>
      <c r="AJ8" s="60"/>
      <c r="AK8" s="3"/>
      <c r="AL8" s="48">
        <f>データ!S6</f>
        <v>75322</v>
      </c>
      <c r="AM8" s="48"/>
      <c r="AN8" s="48"/>
      <c r="AO8" s="48"/>
      <c r="AP8" s="48"/>
      <c r="AQ8" s="48"/>
      <c r="AR8" s="48"/>
      <c r="AS8" s="48"/>
      <c r="AT8" s="47">
        <f>データ!T6</f>
        <v>342.13</v>
      </c>
      <c r="AU8" s="47"/>
      <c r="AV8" s="47"/>
      <c r="AW8" s="47"/>
      <c r="AX8" s="47"/>
      <c r="AY8" s="47"/>
      <c r="AZ8" s="47"/>
      <c r="BA8" s="47"/>
      <c r="BB8" s="47">
        <f>データ!U6</f>
        <v>220.16</v>
      </c>
      <c r="BC8" s="47"/>
      <c r="BD8" s="47"/>
      <c r="BE8" s="47"/>
      <c r="BF8" s="47"/>
      <c r="BG8" s="47"/>
      <c r="BH8" s="47"/>
      <c r="BI8" s="47"/>
      <c r="BJ8" s="3"/>
      <c r="BK8" s="3"/>
      <c r="BL8" s="61" t="s">
        <v>10</v>
      </c>
      <c r="BM8" s="62"/>
      <c r="BN8" s="51" t="s">
        <v>11</v>
      </c>
      <c r="BO8" s="51"/>
      <c r="BP8" s="51"/>
      <c r="BQ8" s="51"/>
      <c r="BR8" s="51"/>
      <c r="BS8" s="51"/>
      <c r="BT8" s="51"/>
      <c r="BU8" s="51"/>
      <c r="BV8" s="51"/>
      <c r="BW8" s="51"/>
      <c r="BX8" s="51"/>
      <c r="BY8" s="52"/>
    </row>
    <row r="9" spans="1:78" ht="18.75" customHeight="1">
      <c r="A9" s="2"/>
      <c r="B9" s="53" t="s">
        <v>12</v>
      </c>
      <c r="C9" s="53"/>
      <c r="D9" s="53"/>
      <c r="E9" s="53"/>
      <c r="F9" s="53"/>
      <c r="G9" s="53"/>
      <c r="H9" s="53"/>
      <c r="I9" s="53" t="s">
        <v>13</v>
      </c>
      <c r="J9" s="53"/>
      <c r="K9" s="53"/>
      <c r="L9" s="53"/>
      <c r="M9" s="53"/>
      <c r="N9" s="53"/>
      <c r="O9" s="53"/>
      <c r="P9" s="53" t="s">
        <v>14</v>
      </c>
      <c r="Q9" s="53"/>
      <c r="R9" s="53"/>
      <c r="S9" s="53"/>
      <c r="T9" s="53"/>
      <c r="U9" s="53"/>
      <c r="V9" s="53"/>
      <c r="W9" s="53" t="s">
        <v>15</v>
      </c>
      <c r="X9" s="53"/>
      <c r="Y9" s="53"/>
      <c r="Z9" s="53"/>
      <c r="AA9" s="53"/>
      <c r="AB9" s="53"/>
      <c r="AC9" s="53"/>
      <c r="AD9" s="53" t="s">
        <v>16</v>
      </c>
      <c r="AE9" s="53"/>
      <c r="AF9" s="53"/>
      <c r="AG9" s="53"/>
      <c r="AH9" s="53"/>
      <c r="AI9" s="53"/>
      <c r="AJ9" s="53"/>
      <c r="AK9" s="3"/>
      <c r="AL9" s="53" t="s">
        <v>17</v>
      </c>
      <c r="AM9" s="53"/>
      <c r="AN9" s="53"/>
      <c r="AO9" s="53"/>
      <c r="AP9" s="53"/>
      <c r="AQ9" s="53"/>
      <c r="AR9" s="53"/>
      <c r="AS9" s="53"/>
      <c r="AT9" s="53" t="s">
        <v>18</v>
      </c>
      <c r="AU9" s="53"/>
      <c r="AV9" s="53"/>
      <c r="AW9" s="53"/>
      <c r="AX9" s="53"/>
      <c r="AY9" s="53"/>
      <c r="AZ9" s="53"/>
      <c r="BA9" s="53"/>
      <c r="BB9" s="53" t="s">
        <v>19</v>
      </c>
      <c r="BC9" s="53"/>
      <c r="BD9" s="53"/>
      <c r="BE9" s="53"/>
      <c r="BF9" s="53"/>
      <c r="BG9" s="53"/>
      <c r="BH9" s="53"/>
      <c r="BI9" s="53"/>
      <c r="BJ9" s="3"/>
      <c r="BK9" s="3"/>
      <c r="BL9" s="54" t="s">
        <v>20</v>
      </c>
      <c r="BM9" s="55"/>
      <c r="BN9" s="45" t="s">
        <v>21</v>
      </c>
      <c r="BO9" s="45"/>
      <c r="BP9" s="45"/>
      <c r="BQ9" s="45"/>
      <c r="BR9" s="45"/>
      <c r="BS9" s="45"/>
      <c r="BT9" s="45"/>
      <c r="BU9" s="45"/>
      <c r="BV9" s="45"/>
      <c r="BW9" s="45"/>
      <c r="BX9" s="45"/>
      <c r="BY9" s="46"/>
    </row>
    <row r="10" spans="1:78" ht="18.75" customHeight="1">
      <c r="A10" s="2"/>
      <c r="B10" s="47" t="str">
        <f>データ!N6</f>
        <v>-</v>
      </c>
      <c r="C10" s="47"/>
      <c r="D10" s="47"/>
      <c r="E10" s="47"/>
      <c r="F10" s="47"/>
      <c r="G10" s="47"/>
      <c r="H10" s="47"/>
      <c r="I10" s="47">
        <f>データ!O6</f>
        <v>79.33</v>
      </c>
      <c r="J10" s="47"/>
      <c r="K10" s="47"/>
      <c r="L10" s="47"/>
      <c r="M10" s="47"/>
      <c r="N10" s="47"/>
      <c r="O10" s="47"/>
      <c r="P10" s="47">
        <f>データ!P6</f>
        <v>0.35</v>
      </c>
      <c r="Q10" s="47"/>
      <c r="R10" s="47"/>
      <c r="S10" s="47"/>
      <c r="T10" s="47"/>
      <c r="U10" s="47"/>
      <c r="V10" s="47"/>
      <c r="W10" s="47">
        <f>データ!Q6</f>
        <v>94.93</v>
      </c>
      <c r="X10" s="47"/>
      <c r="Y10" s="47"/>
      <c r="Z10" s="47"/>
      <c r="AA10" s="47"/>
      <c r="AB10" s="47"/>
      <c r="AC10" s="47"/>
      <c r="AD10" s="48">
        <f>データ!R6</f>
        <v>3064</v>
      </c>
      <c r="AE10" s="48"/>
      <c r="AF10" s="48"/>
      <c r="AG10" s="48"/>
      <c r="AH10" s="48"/>
      <c r="AI10" s="48"/>
      <c r="AJ10" s="48"/>
      <c r="AK10" s="2"/>
      <c r="AL10" s="48">
        <f>データ!V6</f>
        <v>261</v>
      </c>
      <c r="AM10" s="48"/>
      <c r="AN10" s="48"/>
      <c r="AO10" s="48"/>
      <c r="AP10" s="48"/>
      <c r="AQ10" s="48"/>
      <c r="AR10" s="48"/>
      <c r="AS10" s="48"/>
      <c r="AT10" s="47">
        <f>データ!W6</f>
        <v>0.11</v>
      </c>
      <c r="AU10" s="47"/>
      <c r="AV10" s="47"/>
      <c r="AW10" s="47"/>
      <c r="AX10" s="47"/>
      <c r="AY10" s="47"/>
      <c r="AZ10" s="47"/>
      <c r="BA10" s="47"/>
      <c r="BB10" s="47">
        <f>データ!X6</f>
        <v>2372.73</v>
      </c>
      <c r="BC10" s="47"/>
      <c r="BD10" s="47"/>
      <c r="BE10" s="47"/>
      <c r="BF10" s="47"/>
      <c r="BG10" s="47"/>
      <c r="BH10" s="47"/>
      <c r="BI10" s="47"/>
      <c r="BJ10" s="2"/>
      <c r="BK10" s="2"/>
      <c r="BL10" s="49" t="s">
        <v>22</v>
      </c>
      <c r="BM10" s="50"/>
      <c r="BN10" s="38" t="s">
        <v>23</v>
      </c>
      <c r="BO10" s="38"/>
      <c r="BP10" s="38"/>
      <c r="BQ10" s="38"/>
      <c r="BR10" s="38"/>
      <c r="BS10" s="38"/>
      <c r="BT10" s="38"/>
      <c r="BU10" s="38"/>
      <c r="BV10" s="38"/>
      <c r="BW10" s="38"/>
      <c r="BX10" s="38"/>
      <c r="BY10" s="3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24</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1"/>
      <c r="BM13" s="41"/>
      <c r="BN13" s="41"/>
      <c r="BO13" s="41"/>
      <c r="BP13" s="41"/>
      <c r="BQ13" s="41"/>
      <c r="BR13" s="41"/>
      <c r="BS13" s="41"/>
      <c r="BT13" s="41"/>
      <c r="BU13" s="41"/>
      <c r="BV13" s="41"/>
      <c r="BW13" s="41"/>
      <c r="BX13" s="41"/>
      <c r="BY13" s="41"/>
      <c r="BZ13" s="41"/>
    </row>
    <row r="14" spans="1:78" ht="13.5" customHeight="1">
      <c r="A14" s="2"/>
      <c r="B14" s="42" t="s">
        <v>25</v>
      </c>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4"/>
      <c r="BK14" s="2"/>
      <c r="BL14" s="31" t="s">
        <v>26</v>
      </c>
      <c r="BM14" s="32"/>
      <c r="BN14" s="32"/>
      <c r="BO14" s="32"/>
      <c r="BP14" s="32"/>
      <c r="BQ14" s="32"/>
      <c r="BR14" s="32"/>
      <c r="BS14" s="32"/>
      <c r="BT14" s="32"/>
      <c r="BU14" s="32"/>
      <c r="BV14" s="32"/>
      <c r="BW14" s="32"/>
      <c r="BX14" s="32"/>
      <c r="BY14" s="32"/>
      <c r="BZ14" s="33"/>
    </row>
    <row r="15" spans="1:78" ht="13.5" customHeight="1">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112</v>
      </c>
      <c r="BM16" s="74"/>
      <c r="BN16" s="74"/>
      <c r="BO16" s="74"/>
      <c r="BP16" s="74"/>
      <c r="BQ16" s="74"/>
      <c r="BR16" s="74"/>
      <c r="BS16" s="74"/>
      <c r="BT16" s="74"/>
      <c r="BU16" s="74"/>
      <c r="BV16" s="74"/>
      <c r="BW16" s="74"/>
      <c r="BX16" s="74"/>
      <c r="BY16" s="74"/>
      <c r="BZ16" s="75"/>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thickBo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27</v>
      </c>
      <c r="BM45" s="32"/>
      <c r="BN45" s="32"/>
      <c r="BO45" s="32"/>
      <c r="BP45" s="32"/>
      <c r="BQ45" s="32"/>
      <c r="BR45" s="32"/>
      <c r="BS45" s="32"/>
      <c r="BT45" s="32"/>
      <c r="BU45" s="32"/>
      <c r="BV45" s="32"/>
      <c r="BW45" s="32"/>
      <c r="BX45" s="32"/>
      <c r="BY45" s="32"/>
      <c r="BZ45" s="33"/>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3" t="s">
        <v>113</v>
      </c>
      <c r="BM47" s="74"/>
      <c r="BN47" s="74"/>
      <c r="BO47" s="74"/>
      <c r="BP47" s="74"/>
      <c r="BQ47" s="74"/>
      <c r="BR47" s="74"/>
      <c r="BS47" s="74"/>
      <c r="BT47" s="74"/>
      <c r="BU47" s="74"/>
      <c r="BV47" s="74"/>
      <c r="BW47" s="74"/>
      <c r="BX47" s="74"/>
      <c r="BY47" s="74"/>
      <c r="BZ47" s="75"/>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4"/>
      <c r="BN48" s="74"/>
      <c r="BO48" s="74"/>
      <c r="BP48" s="74"/>
      <c r="BQ48" s="74"/>
      <c r="BR48" s="74"/>
      <c r="BS48" s="74"/>
      <c r="BT48" s="74"/>
      <c r="BU48" s="74"/>
      <c r="BV48" s="74"/>
      <c r="BW48" s="74"/>
      <c r="BX48" s="74"/>
      <c r="BY48" s="74"/>
      <c r="BZ48" s="75"/>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4"/>
      <c r="BN49" s="74"/>
      <c r="BO49" s="74"/>
      <c r="BP49" s="74"/>
      <c r="BQ49" s="74"/>
      <c r="BR49" s="74"/>
      <c r="BS49" s="74"/>
      <c r="BT49" s="74"/>
      <c r="BU49" s="74"/>
      <c r="BV49" s="74"/>
      <c r="BW49" s="74"/>
      <c r="BX49" s="74"/>
      <c r="BY49" s="74"/>
      <c r="BZ49" s="75"/>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4"/>
      <c r="BN50" s="74"/>
      <c r="BO50" s="74"/>
      <c r="BP50" s="74"/>
      <c r="BQ50" s="74"/>
      <c r="BR50" s="74"/>
      <c r="BS50" s="74"/>
      <c r="BT50" s="74"/>
      <c r="BU50" s="74"/>
      <c r="BV50" s="74"/>
      <c r="BW50" s="74"/>
      <c r="BX50" s="74"/>
      <c r="BY50" s="74"/>
      <c r="BZ50" s="75"/>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4"/>
      <c r="BN51" s="74"/>
      <c r="BO51" s="74"/>
      <c r="BP51" s="74"/>
      <c r="BQ51" s="74"/>
      <c r="BR51" s="74"/>
      <c r="BS51" s="74"/>
      <c r="BT51" s="74"/>
      <c r="BU51" s="74"/>
      <c r="BV51" s="74"/>
      <c r="BW51" s="74"/>
      <c r="BX51" s="74"/>
      <c r="BY51" s="74"/>
      <c r="BZ51" s="75"/>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4"/>
      <c r="BN52" s="74"/>
      <c r="BO52" s="74"/>
      <c r="BP52" s="74"/>
      <c r="BQ52" s="74"/>
      <c r="BR52" s="74"/>
      <c r="BS52" s="74"/>
      <c r="BT52" s="74"/>
      <c r="BU52" s="74"/>
      <c r="BV52" s="74"/>
      <c r="BW52" s="74"/>
      <c r="BX52" s="74"/>
      <c r="BY52" s="74"/>
      <c r="BZ52" s="75"/>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4"/>
      <c r="BN53" s="74"/>
      <c r="BO53" s="74"/>
      <c r="BP53" s="74"/>
      <c r="BQ53" s="74"/>
      <c r="BR53" s="74"/>
      <c r="BS53" s="74"/>
      <c r="BT53" s="74"/>
      <c r="BU53" s="74"/>
      <c r="BV53" s="74"/>
      <c r="BW53" s="74"/>
      <c r="BX53" s="74"/>
      <c r="BY53" s="74"/>
      <c r="BZ53" s="75"/>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4"/>
      <c r="BN54" s="74"/>
      <c r="BO54" s="74"/>
      <c r="BP54" s="74"/>
      <c r="BQ54" s="74"/>
      <c r="BR54" s="74"/>
      <c r="BS54" s="74"/>
      <c r="BT54" s="74"/>
      <c r="BU54" s="74"/>
      <c r="BV54" s="74"/>
      <c r="BW54" s="74"/>
      <c r="BX54" s="74"/>
      <c r="BY54" s="74"/>
      <c r="BZ54" s="75"/>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4"/>
      <c r="BN55" s="74"/>
      <c r="BO55" s="74"/>
      <c r="BP55" s="74"/>
      <c r="BQ55" s="74"/>
      <c r="BR55" s="74"/>
      <c r="BS55" s="74"/>
      <c r="BT55" s="74"/>
      <c r="BU55" s="74"/>
      <c r="BV55" s="74"/>
      <c r="BW55" s="74"/>
      <c r="BX55" s="74"/>
      <c r="BY55" s="74"/>
      <c r="BZ55" s="75"/>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4"/>
      <c r="BN56" s="74"/>
      <c r="BO56" s="74"/>
      <c r="BP56" s="74"/>
      <c r="BQ56" s="74"/>
      <c r="BR56" s="74"/>
      <c r="BS56" s="74"/>
      <c r="BT56" s="74"/>
      <c r="BU56" s="74"/>
      <c r="BV56" s="74"/>
      <c r="BW56" s="74"/>
      <c r="BX56" s="74"/>
      <c r="BY56" s="74"/>
      <c r="BZ56" s="75"/>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4"/>
      <c r="BN57" s="74"/>
      <c r="BO57" s="74"/>
      <c r="BP57" s="74"/>
      <c r="BQ57" s="74"/>
      <c r="BR57" s="74"/>
      <c r="BS57" s="74"/>
      <c r="BT57" s="74"/>
      <c r="BU57" s="74"/>
      <c r="BV57" s="74"/>
      <c r="BW57" s="74"/>
      <c r="BX57" s="74"/>
      <c r="BY57" s="74"/>
      <c r="BZ57" s="75"/>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4"/>
      <c r="BN58" s="74"/>
      <c r="BO58" s="74"/>
      <c r="BP58" s="74"/>
      <c r="BQ58" s="74"/>
      <c r="BR58" s="74"/>
      <c r="BS58" s="74"/>
      <c r="BT58" s="74"/>
      <c r="BU58" s="74"/>
      <c r="BV58" s="74"/>
      <c r="BW58" s="74"/>
      <c r="BX58" s="74"/>
      <c r="BY58" s="74"/>
      <c r="BZ58" s="75"/>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4"/>
      <c r="BN59" s="74"/>
      <c r="BO59" s="74"/>
      <c r="BP59" s="74"/>
      <c r="BQ59" s="74"/>
      <c r="BR59" s="74"/>
      <c r="BS59" s="74"/>
      <c r="BT59" s="74"/>
      <c r="BU59" s="74"/>
      <c r="BV59" s="74"/>
      <c r="BW59" s="74"/>
      <c r="BX59" s="74"/>
      <c r="BY59" s="74"/>
      <c r="BZ59" s="75"/>
    </row>
    <row r="60" spans="1:78" ht="13.5" customHeight="1">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73"/>
      <c r="BM60" s="74"/>
      <c r="BN60" s="74"/>
      <c r="BO60" s="74"/>
      <c r="BP60" s="74"/>
      <c r="BQ60" s="74"/>
      <c r="BR60" s="74"/>
      <c r="BS60" s="74"/>
      <c r="BT60" s="74"/>
      <c r="BU60" s="74"/>
      <c r="BV60" s="74"/>
      <c r="BW60" s="74"/>
      <c r="BX60" s="74"/>
      <c r="BY60" s="74"/>
      <c r="BZ60" s="75"/>
    </row>
    <row r="61" spans="1:78" ht="13.5" customHeight="1">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73"/>
      <c r="BM61" s="74"/>
      <c r="BN61" s="74"/>
      <c r="BO61" s="74"/>
      <c r="BP61" s="74"/>
      <c r="BQ61" s="74"/>
      <c r="BR61" s="74"/>
      <c r="BS61" s="74"/>
      <c r="BT61" s="74"/>
      <c r="BU61" s="74"/>
      <c r="BV61" s="74"/>
      <c r="BW61" s="74"/>
      <c r="BX61" s="74"/>
      <c r="BY61" s="74"/>
      <c r="BZ61" s="75"/>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4"/>
      <c r="BN62" s="74"/>
      <c r="BO62" s="74"/>
      <c r="BP62" s="74"/>
      <c r="BQ62" s="74"/>
      <c r="BR62" s="74"/>
      <c r="BS62" s="74"/>
      <c r="BT62" s="74"/>
      <c r="BU62" s="74"/>
      <c r="BV62" s="74"/>
      <c r="BW62" s="74"/>
      <c r="BX62" s="74"/>
      <c r="BY62" s="74"/>
      <c r="BZ62" s="75"/>
    </row>
    <row r="63" spans="1:78" ht="13.5" customHeight="1" thickBo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6"/>
      <c r="BM63" s="77"/>
      <c r="BN63" s="77"/>
      <c r="BO63" s="77"/>
      <c r="BP63" s="77"/>
      <c r="BQ63" s="77"/>
      <c r="BR63" s="77"/>
      <c r="BS63" s="77"/>
      <c r="BT63" s="77"/>
      <c r="BU63" s="77"/>
      <c r="BV63" s="77"/>
      <c r="BW63" s="77"/>
      <c r="BX63" s="77"/>
      <c r="BY63" s="77"/>
      <c r="BZ63" s="78"/>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29</v>
      </c>
      <c r="BM64" s="32"/>
      <c r="BN64" s="32"/>
      <c r="BO64" s="32"/>
      <c r="BP64" s="32"/>
      <c r="BQ64" s="32"/>
      <c r="BR64" s="32"/>
      <c r="BS64" s="32"/>
      <c r="BT64" s="32"/>
      <c r="BU64" s="32"/>
      <c r="BV64" s="32"/>
      <c r="BW64" s="32"/>
      <c r="BX64" s="32"/>
      <c r="BY64" s="32"/>
      <c r="BZ64" s="33"/>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3" t="s">
        <v>114</v>
      </c>
      <c r="BM66" s="74"/>
      <c r="BN66" s="74"/>
      <c r="BO66" s="74"/>
      <c r="BP66" s="74"/>
      <c r="BQ66" s="74"/>
      <c r="BR66" s="74"/>
      <c r="BS66" s="74"/>
      <c r="BT66" s="74"/>
      <c r="BU66" s="74"/>
      <c r="BV66" s="74"/>
      <c r="BW66" s="74"/>
      <c r="BX66" s="74"/>
      <c r="BY66" s="74"/>
      <c r="BZ66" s="75"/>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4"/>
      <c r="BN67" s="74"/>
      <c r="BO67" s="74"/>
      <c r="BP67" s="74"/>
      <c r="BQ67" s="74"/>
      <c r="BR67" s="74"/>
      <c r="BS67" s="74"/>
      <c r="BT67" s="74"/>
      <c r="BU67" s="74"/>
      <c r="BV67" s="74"/>
      <c r="BW67" s="74"/>
      <c r="BX67" s="74"/>
      <c r="BY67" s="74"/>
      <c r="BZ67" s="75"/>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4"/>
      <c r="BN68" s="74"/>
      <c r="BO68" s="74"/>
      <c r="BP68" s="74"/>
      <c r="BQ68" s="74"/>
      <c r="BR68" s="74"/>
      <c r="BS68" s="74"/>
      <c r="BT68" s="74"/>
      <c r="BU68" s="74"/>
      <c r="BV68" s="74"/>
      <c r="BW68" s="74"/>
      <c r="BX68" s="74"/>
      <c r="BY68" s="74"/>
      <c r="BZ68" s="75"/>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4"/>
      <c r="BN69" s="74"/>
      <c r="BO69" s="74"/>
      <c r="BP69" s="74"/>
      <c r="BQ69" s="74"/>
      <c r="BR69" s="74"/>
      <c r="BS69" s="74"/>
      <c r="BT69" s="74"/>
      <c r="BU69" s="74"/>
      <c r="BV69" s="74"/>
      <c r="BW69" s="74"/>
      <c r="BX69" s="74"/>
      <c r="BY69" s="74"/>
      <c r="BZ69" s="75"/>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4"/>
      <c r="BN70" s="74"/>
      <c r="BO70" s="74"/>
      <c r="BP70" s="74"/>
      <c r="BQ70" s="74"/>
      <c r="BR70" s="74"/>
      <c r="BS70" s="74"/>
      <c r="BT70" s="74"/>
      <c r="BU70" s="74"/>
      <c r="BV70" s="74"/>
      <c r="BW70" s="74"/>
      <c r="BX70" s="74"/>
      <c r="BY70" s="74"/>
      <c r="BZ70" s="75"/>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4"/>
      <c r="BN71" s="74"/>
      <c r="BO71" s="74"/>
      <c r="BP71" s="74"/>
      <c r="BQ71" s="74"/>
      <c r="BR71" s="74"/>
      <c r="BS71" s="74"/>
      <c r="BT71" s="74"/>
      <c r="BU71" s="74"/>
      <c r="BV71" s="74"/>
      <c r="BW71" s="74"/>
      <c r="BX71" s="74"/>
      <c r="BY71" s="74"/>
      <c r="BZ71" s="75"/>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4"/>
      <c r="BN72" s="74"/>
      <c r="BO72" s="74"/>
      <c r="BP72" s="74"/>
      <c r="BQ72" s="74"/>
      <c r="BR72" s="74"/>
      <c r="BS72" s="74"/>
      <c r="BT72" s="74"/>
      <c r="BU72" s="74"/>
      <c r="BV72" s="74"/>
      <c r="BW72" s="74"/>
      <c r="BX72" s="74"/>
      <c r="BY72" s="74"/>
      <c r="BZ72" s="75"/>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4"/>
      <c r="BN73" s="74"/>
      <c r="BO73" s="74"/>
      <c r="BP73" s="74"/>
      <c r="BQ73" s="74"/>
      <c r="BR73" s="74"/>
      <c r="BS73" s="74"/>
      <c r="BT73" s="74"/>
      <c r="BU73" s="74"/>
      <c r="BV73" s="74"/>
      <c r="BW73" s="74"/>
      <c r="BX73" s="74"/>
      <c r="BY73" s="74"/>
      <c r="BZ73" s="75"/>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4"/>
      <c r="BN74" s="74"/>
      <c r="BO74" s="74"/>
      <c r="BP74" s="74"/>
      <c r="BQ74" s="74"/>
      <c r="BR74" s="74"/>
      <c r="BS74" s="74"/>
      <c r="BT74" s="74"/>
      <c r="BU74" s="74"/>
      <c r="BV74" s="74"/>
      <c r="BW74" s="74"/>
      <c r="BX74" s="74"/>
      <c r="BY74" s="74"/>
      <c r="BZ74" s="75"/>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4"/>
      <c r="BN75" s="74"/>
      <c r="BO75" s="74"/>
      <c r="BP75" s="74"/>
      <c r="BQ75" s="74"/>
      <c r="BR75" s="74"/>
      <c r="BS75" s="74"/>
      <c r="BT75" s="74"/>
      <c r="BU75" s="74"/>
      <c r="BV75" s="74"/>
      <c r="BW75" s="74"/>
      <c r="BX75" s="74"/>
      <c r="BY75" s="74"/>
      <c r="BZ75" s="75"/>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4"/>
      <c r="BN76" s="74"/>
      <c r="BO76" s="74"/>
      <c r="BP76" s="74"/>
      <c r="BQ76" s="74"/>
      <c r="BR76" s="74"/>
      <c r="BS76" s="74"/>
      <c r="BT76" s="74"/>
      <c r="BU76" s="74"/>
      <c r="BV76" s="74"/>
      <c r="BW76" s="74"/>
      <c r="BX76" s="74"/>
      <c r="BY76" s="74"/>
      <c r="BZ76" s="75"/>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4"/>
      <c r="BN77" s="74"/>
      <c r="BO77" s="74"/>
      <c r="BP77" s="74"/>
      <c r="BQ77" s="74"/>
      <c r="BR77" s="74"/>
      <c r="BS77" s="74"/>
      <c r="BT77" s="74"/>
      <c r="BU77" s="74"/>
      <c r="BV77" s="74"/>
      <c r="BW77" s="74"/>
      <c r="BX77" s="74"/>
      <c r="BY77" s="74"/>
      <c r="BZ77" s="75"/>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4"/>
      <c r="BN78" s="74"/>
      <c r="BO78" s="74"/>
      <c r="BP78" s="74"/>
      <c r="BQ78" s="74"/>
      <c r="BR78" s="74"/>
      <c r="BS78" s="74"/>
      <c r="BT78" s="74"/>
      <c r="BU78" s="74"/>
      <c r="BV78" s="74"/>
      <c r="BW78" s="74"/>
      <c r="BX78" s="74"/>
      <c r="BY78" s="74"/>
      <c r="BZ78" s="75"/>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4"/>
      <c r="BN79" s="74"/>
      <c r="BO79" s="74"/>
      <c r="BP79" s="74"/>
      <c r="BQ79" s="74"/>
      <c r="BR79" s="74"/>
      <c r="BS79" s="74"/>
      <c r="BT79" s="74"/>
      <c r="BU79" s="74"/>
      <c r="BV79" s="74"/>
      <c r="BW79" s="74"/>
      <c r="BX79" s="74"/>
      <c r="BY79" s="74"/>
      <c r="BZ79" s="75"/>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4"/>
      <c r="BN80" s="74"/>
      <c r="BO80" s="74"/>
      <c r="BP80" s="74"/>
      <c r="BQ80" s="74"/>
      <c r="BR80" s="74"/>
      <c r="BS80" s="74"/>
      <c r="BT80" s="74"/>
      <c r="BU80" s="74"/>
      <c r="BV80" s="74"/>
      <c r="BW80" s="74"/>
      <c r="BX80" s="74"/>
      <c r="BY80" s="74"/>
      <c r="BZ80" s="75"/>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4"/>
      <c r="BN81" s="74"/>
      <c r="BO81" s="74"/>
      <c r="BP81" s="74"/>
      <c r="BQ81" s="74"/>
      <c r="BR81" s="74"/>
      <c r="BS81" s="74"/>
      <c r="BT81" s="74"/>
      <c r="BU81" s="74"/>
      <c r="BV81" s="74"/>
      <c r="BW81" s="74"/>
      <c r="BX81" s="74"/>
      <c r="BY81" s="74"/>
      <c r="BZ81" s="75"/>
    </row>
    <row r="82" spans="1:78" ht="13.5" customHeight="1" thickBo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6"/>
      <c r="BM82" s="77"/>
      <c r="BN82" s="77"/>
      <c r="BO82" s="77"/>
      <c r="BP82" s="77"/>
      <c r="BQ82" s="77"/>
      <c r="BR82" s="77"/>
      <c r="BS82" s="77"/>
      <c r="BT82" s="77"/>
      <c r="BU82" s="77"/>
      <c r="BV82" s="77"/>
      <c r="BW82" s="77"/>
      <c r="BX82" s="77"/>
      <c r="BY82" s="77"/>
      <c r="BZ82" s="78"/>
    </row>
    <row r="83" spans="1:78">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hidden="1">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njV/RE/H7ZAsFBDSVCgITUN0Q1kJXUgETStAPzX7rUAhVV+iJcs8bLh+515ksD6XCi7kVufWFAPQmetrq/CliA==" saltValue="yRp7RZtZbZL8LTsuiECl2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cols>
    <col min="2" max="144" width="11.90625" customWidth="1"/>
  </cols>
  <sheetData>
    <row r="1" spans="1:148">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54</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c r="A4" s="14" t="s">
        <v>55</v>
      </c>
      <c r="B4" s="16"/>
      <c r="C4" s="16"/>
      <c r="D4" s="16"/>
      <c r="E4" s="16"/>
      <c r="F4" s="16"/>
      <c r="G4" s="16"/>
      <c r="H4" s="69"/>
      <c r="I4" s="70"/>
      <c r="J4" s="70"/>
      <c r="K4" s="70"/>
      <c r="L4" s="70"/>
      <c r="M4" s="70"/>
      <c r="N4" s="70"/>
      <c r="O4" s="70"/>
      <c r="P4" s="70"/>
      <c r="Q4" s="70"/>
      <c r="R4" s="70"/>
      <c r="S4" s="70"/>
      <c r="T4" s="70"/>
      <c r="U4" s="70"/>
      <c r="V4" s="70"/>
      <c r="W4" s="70"/>
      <c r="X4" s="71"/>
      <c r="Y4" s="65" t="s">
        <v>56</v>
      </c>
      <c r="Z4" s="65"/>
      <c r="AA4" s="65"/>
      <c r="AB4" s="65"/>
      <c r="AC4" s="65"/>
      <c r="AD4" s="65"/>
      <c r="AE4" s="65"/>
      <c r="AF4" s="65"/>
      <c r="AG4" s="65"/>
      <c r="AH4" s="65"/>
      <c r="AI4" s="65"/>
      <c r="AJ4" s="65" t="s">
        <v>57</v>
      </c>
      <c r="AK4" s="65"/>
      <c r="AL4" s="65"/>
      <c r="AM4" s="65"/>
      <c r="AN4" s="65"/>
      <c r="AO4" s="65"/>
      <c r="AP4" s="65"/>
      <c r="AQ4" s="65"/>
      <c r="AR4" s="65"/>
      <c r="AS4" s="65"/>
      <c r="AT4" s="65"/>
      <c r="AU4" s="65" t="s">
        <v>58</v>
      </c>
      <c r="AV4" s="65"/>
      <c r="AW4" s="65"/>
      <c r="AX4" s="65"/>
      <c r="AY4" s="65"/>
      <c r="AZ4" s="65"/>
      <c r="BA4" s="65"/>
      <c r="BB4" s="65"/>
      <c r="BC4" s="65"/>
      <c r="BD4" s="65"/>
      <c r="BE4" s="65"/>
      <c r="BF4" s="65" t="s">
        <v>59</v>
      </c>
      <c r="BG4" s="65"/>
      <c r="BH4" s="65"/>
      <c r="BI4" s="65"/>
      <c r="BJ4" s="65"/>
      <c r="BK4" s="65"/>
      <c r="BL4" s="65"/>
      <c r="BM4" s="65"/>
      <c r="BN4" s="65"/>
      <c r="BO4" s="65"/>
      <c r="BP4" s="65"/>
      <c r="BQ4" s="65" t="s">
        <v>60</v>
      </c>
      <c r="BR4" s="65"/>
      <c r="BS4" s="65"/>
      <c r="BT4" s="65"/>
      <c r="BU4" s="65"/>
      <c r="BV4" s="65"/>
      <c r="BW4" s="65"/>
      <c r="BX4" s="65"/>
      <c r="BY4" s="65"/>
      <c r="BZ4" s="65"/>
      <c r="CA4" s="65"/>
      <c r="CB4" s="65" t="s">
        <v>61</v>
      </c>
      <c r="CC4" s="65"/>
      <c r="CD4" s="65"/>
      <c r="CE4" s="65"/>
      <c r="CF4" s="65"/>
      <c r="CG4" s="65"/>
      <c r="CH4" s="65"/>
      <c r="CI4" s="65"/>
      <c r="CJ4" s="65"/>
      <c r="CK4" s="65"/>
      <c r="CL4" s="65"/>
      <c r="CM4" s="65" t="s">
        <v>62</v>
      </c>
      <c r="CN4" s="65"/>
      <c r="CO4" s="65"/>
      <c r="CP4" s="65"/>
      <c r="CQ4" s="65"/>
      <c r="CR4" s="65"/>
      <c r="CS4" s="65"/>
      <c r="CT4" s="65"/>
      <c r="CU4" s="65"/>
      <c r="CV4" s="65"/>
      <c r="CW4" s="65"/>
      <c r="CX4" s="65" t="s">
        <v>63</v>
      </c>
      <c r="CY4" s="65"/>
      <c r="CZ4" s="65"/>
      <c r="DA4" s="65"/>
      <c r="DB4" s="65"/>
      <c r="DC4" s="65"/>
      <c r="DD4" s="65"/>
      <c r="DE4" s="65"/>
      <c r="DF4" s="65"/>
      <c r="DG4" s="65"/>
      <c r="DH4" s="65"/>
      <c r="DI4" s="65" t="s">
        <v>64</v>
      </c>
      <c r="DJ4" s="65"/>
      <c r="DK4" s="65"/>
      <c r="DL4" s="65"/>
      <c r="DM4" s="65"/>
      <c r="DN4" s="65"/>
      <c r="DO4" s="65"/>
      <c r="DP4" s="65"/>
      <c r="DQ4" s="65"/>
      <c r="DR4" s="65"/>
      <c r="DS4" s="65"/>
      <c r="DT4" s="65" t="s">
        <v>65</v>
      </c>
      <c r="DU4" s="65"/>
      <c r="DV4" s="65"/>
      <c r="DW4" s="65"/>
      <c r="DX4" s="65"/>
      <c r="DY4" s="65"/>
      <c r="DZ4" s="65"/>
      <c r="EA4" s="65"/>
      <c r="EB4" s="65"/>
      <c r="EC4" s="65"/>
      <c r="ED4" s="65"/>
      <c r="EE4" s="65" t="s">
        <v>66</v>
      </c>
      <c r="EF4" s="65"/>
      <c r="EG4" s="65"/>
      <c r="EH4" s="65"/>
      <c r="EI4" s="65"/>
      <c r="EJ4" s="65"/>
      <c r="EK4" s="65"/>
      <c r="EL4" s="65"/>
      <c r="EM4" s="65"/>
      <c r="EN4" s="65"/>
      <c r="EO4" s="65"/>
    </row>
    <row r="5" spans="1:148">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c r="A6" s="14" t="s">
        <v>95</v>
      </c>
      <c r="B6" s="19">
        <f>B7</f>
        <v>2024</v>
      </c>
      <c r="C6" s="19">
        <f t="shared" ref="C6:X6" si="3">C7</f>
        <v>262021</v>
      </c>
      <c r="D6" s="19">
        <f t="shared" si="3"/>
        <v>46</v>
      </c>
      <c r="E6" s="19">
        <f t="shared" si="3"/>
        <v>17</v>
      </c>
      <c r="F6" s="19">
        <f t="shared" si="3"/>
        <v>6</v>
      </c>
      <c r="G6" s="19">
        <f t="shared" si="3"/>
        <v>0</v>
      </c>
      <c r="H6" s="19" t="str">
        <f t="shared" si="3"/>
        <v>京都府　舞鶴市</v>
      </c>
      <c r="I6" s="19" t="str">
        <f t="shared" si="3"/>
        <v>法適用</v>
      </c>
      <c r="J6" s="19" t="str">
        <f t="shared" si="3"/>
        <v>下水道事業</v>
      </c>
      <c r="K6" s="19" t="str">
        <f t="shared" si="3"/>
        <v>漁業集落排水</v>
      </c>
      <c r="L6" s="19" t="str">
        <f t="shared" si="3"/>
        <v>H1</v>
      </c>
      <c r="M6" s="19" t="str">
        <f t="shared" si="3"/>
        <v>非設置</v>
      </c>
      <c r="N6" s="20" t="str">
        <f t="shared" si="3"/>
        <v>-</v>
      </c>
      <c r="O6" s="20">
        <f t="shared" si="3"/>
        <v>79.33</v>
      </c>
      <c r="P6" s="20">
        <f t="shared" si="3"/>
        <v>0.35</v>
      </c>
      <c r="Q6" s="20">
        <f t="shared" si="3"/>
        <v>94.93</v>
      </c>
      <c r="R6" s="20">
        <f t="shared" si="3"/>
        <v>3064</v>
      </c>
      <c r="S6" s="20">
        <f t="shared" si="3"/>
        <v>75322</v>
      </c>
      <c r="T6" s="20">
        <f t="shared" si="3"/>
        <v>342.13</v>
      </c>
      <c r="U6" s="20">
        <f t="shared" si="3"/>
        <v>220.16</v>
      </c>
      <c r="V6" s="20">
        <f t="shared" si="3"/>
        <v>261</v>
      </c>
      <c r="W6" s="20">
        <f t="shared" si="3"/>
        <v>0.11</v>
      </c>
      <c r="X6" s="20">
        <f t="shared" si="3"/>
        <v>2372.73</v>
      </c>
      <c r="Y6" s="21">
        <f>IF(Y7="",NA(),Y7)</f>
        <v>100.06</v>
      </c>
      <c r="Z6" s="21">
        <f t="shared" ref="Z6:AH6" si="4">IF(Z7="",NA(),Z7)</f>
        <v>100</v>
      </c>
      <c r="AA6" s="21">
        <f t="shared" si="4"/>
        <v>100.02</v>
      </c>
      <c r="AB6" s="21">
        <f t="shared" si="4"/>
        <v>100</v>
      </c>
      <c r="AC6" s="21">
        <f t="shared" si="4"/>
        <v>100</v>
      </c>
      <c r="AD6" s="21">
        <f t="shared" si="4"/>
        <v>101.18</v>
      </c>
      <c r="AE6" s="21">
        <f t="shared" si="4"/>
        <v>99.89</v>
      </c>
      <c r="AF6" s="21">
        <f t="shared" si="4"/>
        <v>104.12</v>
      </c>
      <c r="AG6" s="21">
        <f t="shared" si="4"/>
        <v>105.98</v>
      </c>
      <c r="AH6" s="21">
        <f t="shared" si="4"/>
        <v>99.54</v>
      </c>
      <c r="AI6" s="20" t="str">
        <f>IF(AI7="","",IF(AI7="-","【-】","【"&amp;SUBSTITUTE(TEXT(AI7,"#,##0.00"),"-","△")&amp;"】"))</f>
        <v>【104.55】</v>
      </c>
      <c r="AJ6" s="20">
        <f>IF(AJ7="",NA(),AJ7)</f>
        <v>0</v>
      </c>
      <c r="AK6" s="20">
        <f t="shared" ref="AK6:AS6" si="5">IF(AK7="",NA(),AK7)</f>
        <v>0</v>
      </c>
      <c r="AL6" s="20">
        <f t="shared" si="5"/>
        <v>0</v>
      </c>
      <c r="AM6" s="20">
        <f t="shared" si="5"/>
        <v>0</v>
      </c>
      <c r="AN6" s="20">
        <f t="shared" si="5"/>
        <v>0</v>
      </c>
      <c r="AO6" s="21">
        <f t="shared" si="5"/>
        <v>140.63</v>
      </c>
      <c r="AP6" s="21">
        <f t="shared" si="5"/>
        <v>163.84</v>
      </c>
      <c r="AQ6" s="21">
        <f t="shared" si="5"/>
        <v>176.46</v>
      </c>
      <c r="AR6" s="21">
        <f t="shared" si="5"/>
        <v>181.51</v>
      </c>
      <c r="AS6" s="21">
        <f t="shared" si="5"/>
        <v>48.87</v>
      </c>
      <c r="AT6" s="20" t="str">
        <f>IF(AT7="","",IF(AT7="-","【-】","【"&amp;SUBSTITUTE(TEXT(AT7,"#,##0.00"),"-","△")&amp;"】"))</f>
        <v>【84.87】</v>
      </c>
      <c r="AU6" s="21">
        <f>IF(AU7="",NA(),AU7)</f>
        <v>77.42</v>
      </c>
      <c r="AV6" s="21">
        <f t="shared" ref="AV6:BD6" si="6">IF(AV7="",NA(),AV7)</f>
        <v>54.88</v>
      </c>
      <c r="AW6" s="21">
        <f t="shared" si="6"/>
        <v>7.88</v>
      </c>
      <c r="AX6" s="21">
        <f t="shared" si="6"/>
        <v>8.33</v>
      </c>
      <c r="AY6" s="21">
        <f t="shared" si="6"/>
        <v>17.32</v>
      </c>
      <c r="AZ6" s="21">
        <f t="shared" si="6"/>
        <v>56.53</v>
      </c>
      <c r="BA6" s="21">
        <f t="shared" si="6"/>
        <v>59.66</v>
      </c>
      <c r="BB6" s="21">
        <f t="shared" si="6"/>
        <v>61.64</v>
      </c>
      <c r="BC6" s="21">
        <f t="shared" si="6"/>
        <v>69.819999999999993</v>
      </c>
      <c r="BD6" s="21">
        <f t="shared" si="6"/>
        <v>66.510000000000005</v>
      </c>
      <c r="BE6" s="20" t="str">
        <f>IF(BE7="","",IF(BE7="-","【-】","【"&amp;SUBSTITUTE(TEXT(BE7,"#,##0.00"),"-","△")&amp;"】"))</f>
        <v>【71.46】</v>
      </c>
      <c r="BF6" s="21">
        <f>IF(BF7="",NA(),BF7)</f>
        <v>2231.5100000000002</v>
      </c>
      <c r="BG6" s="21">
        <f t="shared" ref="BG6:BO6" si="7">IF(BG7="",NA(),BG7)</f>
        <v>2302.0700000000002</v>
      </c>
      <c r="BH6" s="21">
        <f t="shared" si="7"/>
        <v>2189.21</v>
      </c>
      <c r="BI6" s="21">
        <f t="shared" si="7"/>
        <v>2035.64</v>
      </c>
      <c r="BJ6" s="21">
        <f t="shared" si="7"/>
        <v>1807.22</v>
      </c>
      <c r="BK6" s="21">
        <f t="shared" si="7"/>
        <v>1095.52</v>
      </c>
      <c r="BL6" s="21">
        <f t="shared" si="7"/>
        <v>1056.55</v>
      </c>
      <c r="BM6" s="21">
        <f t="shared" si="7"/>
        <v>1278.54</v>
      </c>
      <c r="BN6" s="21">
        <f t="shared" si="7"/>
        <v>1149.7</v>
      </c>
      <c r="BO6" s="21">
        <f t="shared" si="7"/>
        <v>871.87</v>
      </c>
      <c r="BP6" s="20" t="str">
        <f>IF(BP7="","",IF(BP7="-","【-】","【"&amp;SUBSTITUTE(TEXT(BP7,"#,##0.00"),"-","△")&amp;"】"))</f>
        <v>【1,223.19】</v>
      </c>
      <c r="BQ6" s="21">
        <f>IF(BQ7="",NA(),BQ7)</f>
        <v>41.9</v>
      </c>
      <c r="BR6" s="21">
        <f t="shared" ref="BR6:BZ6" si="8">IF(BR7="",NA(),BR7)</f>
        <v>41.29</v>
      </c>
      <c r="BS6" s="21">
        <f t="shared" si="8"/>
        <v>39.78</v>
      </c>
      <c r="BT6" s="21">
        <f t="shared" si="8"/>
        <v>35.96</v>
      </c>
      <c r="BU6" s="21">
        <f t="shared" si="8"/>
        <v>40.08</v>
      </c>
      <c r="BV6" s="21">
        <f t="shared" si="8"/>
        <v>39.64</v>
      </c>
      <c r="BW6" s="21">
        <f t="shared" si="8"/>
        <v>40</v>
      </c>
      <c r="BX6" s="21">
        <f t="shared" si="8"/>
        <v>38.74</v>
      </c>
      <c r="BY6" s="21">
        <f t="shared" si="8"/>
        <v>35.96</v>
      </c>
      <c r="BZ6" s="21">
        <f t="shared" si="8"/>
        <v>45.44</v>
      </c>
      <c r="CA6" s="20" t="str">
        <f>IF(CA7="","",IF(CA7="-","【-】","【"&amp;SUBSTITUTE(TEXT(CA7,"#,##0.00"),"-","△")&amp;"】"))</f>
        <v>【37.21】</v>
      </c>
      <c r="CB6" s="21">
        <f>IF(CB7="",NA(),CB7)</f>
        <v>352.4</v>
      </c>
      <c r="CC6" s="21">
        <f t="shared" ref="CC6:CK6" si="9">IF(CC7="",NA(),CC7)</f>
        <v>363.28</v>
      </c>
      <c r="CD6" s="21">
        <f t="shared" si="9"/>
        <v>378.26</v>
      </c>
      <c r="CE6" s="21">
        <f t="shared" si="9"/>
        <v>421.1</v>
      </c>
      <c r="CF6" s="21">
        <f t="shared" si="9"/>
        <v>380.82</v>
      </c>
      <c r="CG6" s="21">
        <f t="shared" si="9"/>
        <v>449.72</v>
      </c>
      <c r="CH6" s="21">
        <f t="shared" si="9"/>
        <v>437.27</v>
      </c>
      <c r="CI6" s="21">
        <f t="shared" si="9"/>
        <v>456.72</v>
      </c>
      <c r="CJ6" s="21">
        <f t="shared" si="9"/>
        <v>481.96</v>
      </c>
      <c r="CK6" s="21">
        <f t="shared" si="9"/>
        <v>373.54</v>
      </c>
      <c r="CL6" s="20" t="str">
        <f>IF(CL7="","",IF(CL7="-","【-】","【"&amp;SUBSTITUTE(TEXT(CL7,"#,##0.00"),"-","△")&amp;"】"))</f>
        <v>【462.49】</v>
      </c>
      <c r="CM6" s="21">
        <f>IF(CM7="",NA(),CM7)</f>
        <v>35.78</v>
      </c>
      <c r="CN6" s="21">
        <f t="shared" ref="CN6:CV6" si="10">IF(CN7="",NA(),CN7)</f>
        <v>37.25</v>
      </c>
      <c r="CO6" s="21">
        <f t="shared" si="10"/>
        <v>36.76</v>
      </c>
      <c r="CP6" s="21">
        <f t="shared" si="10"/>
        <v>36.270000000000003</v>
      </c>
      <c r="CQ6" s="21">
        <f t="shared" si="10"/>
        <v>33.82</v>
      </c>
      <c r="CR6" s="21">
        <f t="shared" si="10"/>
        <v>30.19</v>
      </c>
      <c r="CS6" s="21">
        <f t="shared" si="10"/>
        <v>28.77</v>
      </c>
      <c r="CT6" s="21">
        <f t="shared" si="10"/>
        <v>26.22</v>
      </c>
      <c r="CU6" s="21">
        <f t="shared" si="10"/>
        <v>26.12</v>
      </c>
      <c r="CV6" s="21">
        <f t="shared" si="10"/>
        <v>32.82</v>
      </c>
      <c r="CW6" s="20" t="str">
        <f>IF(CW7="","",IF(CW7="-","【-】","【"&amp;SUBSTITUTE(TEXT(CW7,"#,##0.00"),"-","△")&amp;"】"))</f>
        <v>【30.09】</v>
      </c>
      <c r="CX6" s="21">
        <f>IF(CX7="",NA(),CX7)</f>
        <v>98.21</v>
      </c>
      <c r="CY6" s="21">
        <f t="shared" ref="CY6:DG6" si="11">IF(CY7="",NA(),CY7)</f>
        <v>100</v>
      </c>
      <c r="CZ6" s="21">
        <f t="shared" si="11"/>
        <v>100</v>
      </c>
      <c r="DA6" s="21">
        <f t="shared" si="11"/>
        <v>100</v>
      </c>
      <c r="DB6" s="21">
        <f t="shared" si="11"/>
        <v>100</v>
      </c>
      <c r="DC6" s="21">
        <f t="shared" si="11"/>
        <v>79.09</v>
      </c>
      <c r="DD6" s="21">
        <f t="shared" si="11"/>
        <v>78.900000000000006</v>
      </c>
      <c r="DE6" s="21">
        <f t="shared" si="11"/>
        <v>78.03</v>
      </c>
      <c r="DF6" s="21">
        <f t="shared" si="11"/>
        <v>78.55</v>
      </c>
      <c r="DG6" s="21">
        <f t="shared" si="11"/>
        <v>85.76</v>
      </c>
      <c r="DH6" s="20" t="str">
        <f>IF(DH7="","",IF(DH7="-","【-】","【"&amp;SUBSTITUTE(TEXT(DH7,"#,##0.00"),"-","△")&amp;"】"))</f>
        <v>【80.97】</v>
      </c>
      <c r="DI6" s="21">
        <f>IF(DI7="",NA(),DI7)</f>
        <v>10.57</v>
      </c>
      <c r="DJ6" s="21">
        <f t="shared" ref="DJ6:DR6" si="12">IF(DJ7="",NA(),DJ7)</f>
        <v>13.51</v>
      </c>
      <c r="DK6" s="21">
        <f t="shared" si="12"/>
        <v>15.87</v>
      </c>
      <c r="DL6" s="21">
        <f t="shared" si="12"/>
        <v>19.12</v>
      </c>
      <c r="DM6" s="21">
        <f t="shared" si="12"/>
        <v>22.34</v>
      </c>
      <c r="DN6" s="21">
        <f t="shared" si="12"/>
        <v>20.14</v>
      </c>
      <c r="DO6" s="21">
        <f t="shared" si="12"/>
        <v>23.17</v>
      </c>
      <c r="DP6" s="21">
        <f t="shared" si="12"/>
        <v>25.29</v>
      </c>
      <c r="DQ6" s="21">
        <f t="shared" si="12"/>
        <v>28.31</v>
      </c>
      <c r="DR6" s="21">
        <f t="shared" si="12"/>
        <v>32.49</v>
      </c>
      <c r="DS6" s="20" t="str">
        <f>IF(DS7="","",IF(DS7="-","【-】","【"&amp;SUBSTITUTE(TEXT(DS7,"#,##0.00"),"-","△")&amp;"】"))</f>
        <v>【26.63】</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1.6</v>
      </c>
      <c r="EK6" s="21">
        <f t="shared" si="14"/>
        <v>0.01</v>
      </c>
      <c r="EL6" s="21">
        <f t="shared" si="14"/>
        <v>0.01</v>
      </c>
      <c r="EM6" s="20">
        <f t="shared" si="14"/>
        <v>0</v>
      </c>
      <c r="EN6" s="20">
        <f t="shared" si="14"/>
        <v>0</v>
      </c>
      <c r="EO6" s="20" t="str">
        <f>IF(EO7="","",IF(EO7="-","【-】","【"&amp;SUBSTITUTE(TEXT(EO7,"#,##0.00"),"-","△")&amp;"】"))</f>
        <v>【0.00】</v>
      </c>
    </row>
    <row r="7" spans="1:148" s="22" customFormat="1">
      <c r="A7" s="14"/>
      <c r="B7" s="23">
        <v>2024</v>
      </c>
      <c r="C7" s="23">
        <v>262021</v>
      </c>
      <c r="D7" s="23">
        <v>46</v>
      </c>
      <c r="E7" s="23">
        <v>17</v>
      </c>
      <c r="F7" s="23">
        <v>6</v>
      </c>
      <c r="G7" s="23">
        <v>0</v>
      </c>
      <c r="H7" s="23" t="s">
        <v>96</v>
      </c>
      <c r="I7" s="23" t="s">
        <v>97</v>
      </c>
      <c r="J7" s="23" t="s">
        <v>98</v>
      </c>
      <c r="K7" s="23" t="s">
        <v>99</v>
      </c>
      <c r="L7" s="23" t="s">
        <v>100</v>
      </c>
      <c r="M7" s="23" t="s">
        <v>101</v>
      </c>
      <c r="N7" s="24" t="s">
        <v>102</v>
      </c>
      <c r="O7" s="24">
        <v>79.33</v>
      </c>
      <c r="P7" s="24">
        <v>0.35</v>
      </c>
      <c r="Q7" s="24">
        <v>94.93</v>
      </c>
      <c r="R7" s="24">
        <v>3064</v>
      </c>
      <c r="S7" s="24">
        <v>75322</v>
      </c>
      <c r="T7" s="24">
        <v>342.13</v>
      </c>
      <c r="U7" s="24">
        <v>220.16</v>
      </c>
      <c r="V7" s="24">
        <v>261</v>
      </c>
      <c r="W7" s="24">
        <v>0.11</v>
      </c>
      <c r="X7" s="24">
        <v>2372.73</v>
      </c>
      <c r="Y7" s="24">
        <v>100.06</v>
      </c>
      <c r="Z7" s="24">
        <v>100</v>
      </c>
      <c r="AA7" s="24">
        <v>100.02</v>
      </c>
      <c r="AB7" s="24">
        <v>100</v>
      </c>
      <c r="AC7" s="24">
        <v>100</v>
      </c>
      <c r="AD7" s="24">
        <v>101.18</v>
      </c>
      <c r="AE7" s="24">
        <v>99.89</v>
      </c>
      <c r="AF7" s="24">
        <v>104.12</v>
      </c>
      <c r="AG7" s="24">
        <v>105.98</v>
      </c>
      <c r="AH7" s="24">
        <v>99.54</v>
      </c>
      <c r="AI7" s="24">
        <v>104.55</v>
      </c>
      <c r="AJ7" s="24">
        <v>0</v>
      </c>
      <c r="AK7" s="24">
        <v>0</v>
      </c>
      <c r="AL7" s="24">
        <v>0</v>
      </c>
      <c r="AM7" s="24">
        <v>0</v>
      </c>
      <c r="AN7" s="24">
        <v>0</v>
      </c>
      <c r="AO7" s="24">
        <v>140.63</v>
      </c>
      <c r="AP7" s="24">
        <v>163.84</v>
      </c>
      <c r="AQ7" s="24">
        <v>176.46</v>
      </c>
      <c r="AR7" s="24">
        <v>181.51</v>
      </c>
      <c r="AS7" s="24">
        <v>48.87</v>
      </c>
      <c r="AT7" s="24">
        <v>84.87</v>
      </c>
      <c r="AU7" s="24">
        <v>77.42</v>
      </c>
      <c r="AV7" s="24">
        <v>54.88</v>
      </c>
      <c r="AW7" s="24">
        <v>7.88</v>
      </c>
      <c r="AX7" s="24">
        <v>8.33</v>
      </c>
      <c r="AY7" s="24">
        <v>17.32</v>
      </c>
      <c r="AZ7" s="24">
        <v>56.53</v>
      </c>
      <c r="BA7" s="24">
        <v>59.66</v>
      </c>
      <c r="BB7" s="24">
        <v>61.64</v>
      </c>
      <c r="BC7" s="24">
        <v>69.819999999999993</v>
      </c>
      <c r="BD7" s="24">
        <v>66.510000000000005</v>
      </c>
      <c r="BE7" s="24">
        <v>71.459999999999994</v>
      </c>
      <c r="BF7" s="24">
        <v>2231.5100000000002</v>
      </c>
      <c r="BG7" s="24">
        <v>2302.0700000000002</v>
      </c>
      <c r="BH7" s="24">
        <v>2189.21</v>
      </c>
      <c r="BI7" s="24">
        <v>2035.64</v>
      </c>
      <c r="BJ7" s="24">
        <v>1807.22</v>
      </c>
      <c r="BK7" s="24">
        <v>1095.52</v>
      </c>
      <c r="BL7" s="24">
        <v>1056.55</v>
      </c>
      <c r="BM7" s="24">
        <v>1278.54</v>
      </c>
      <c r="BN7" s="24">
        <v>1149.7</v>
      </c>
      <c r="BO7" s="24">
        <v>871.87</v>
      </c>
      <c r="BP7" s="24">
        <v>1223.19</v>
      </c>
      <c r="BQ7" s="24">
        <v>41.9</v>
      </c>
      <c r="BR7" s="24">
        <v>41.29</v>
      </c>
      <c r="BS7" s="24">
        <v>39.78</v>
      </c>
      <c r="BT7" s="24">
        <v>35.96</v>
      </c>
      <c r="BU7" s="24">
        <v>40.08</v>
      </c>
      <c r="BV7" s="24">
        <v>39.64</v>
      </c>
      <c r="BW7" s="24">
        <v>40</v>
      </c>
      <c r="BX7" s="24">
        <v>38.74</v>
      </c>
      <c r="BY7" s="24">
        <v>35.96</v>
      </c>
      <c r="BZ7" s="24">
        <v>45.44</v>
      </c>
      <c r="CA7" s="24">
        <v>37.21</v>
      </c>
      <c r="CB7" s="24">
        <v>352.4</v>
      </c>
      <c r="CC7" s="24">
        <v>363.28</v>
      </c>
      <c r="CD7" s="24">
        <v>378.26</v>
      </c>
      <c r="CE7" s="24">
        <v>421.1</v>
      </c>
      <c r="CF7" s="24">
        <v>380.82</v>
      </c>
      <c r="CG7" s="24">
        <v>449.72</v>
      </c>
      <c r="CH7" s="24">
        <v>437.27</v>
      </c>
      <c r="CI7" s="24">
        <v>456.72</v>
      </c>
      <c r="CJ7" s="24">
        <v>481.96</v>
      </c>
      <c r="CK7" s="24">
        <v>373.54</v>
      </c>
      <c r="CL7" s="24">
        <v>462.49</v>
      </c>
      <c r="CM7" s="24">
        <v>35.78</v>
      </c>
      <c r="CN7" s="24">
        <v>37.25</v>
      </c>
      <c r="CO7" s="24">
        <v>36.76</v>
      </c>
      <c r="CP7" s="24">
        <v>36.270000000000003</v>
      </c>
      <c r="CQ7" s="24">
        <v>33.82</v>
      </c>
      <c r="CR7" s="24">
        <v>30.19</v>
      </c>
      <c r="CS7" s="24">
        <v>28.77</v>
      </c>
      <c r="CT7" s="24">
        <v>26.22</v>
      </c>
      <c r="CU7" s="24">
        <v>26.12</v>
      </c>
      <c r="CV7" s="24">
        <v>32.82</v>
      </c>
      <c r="CW7" s="24">
        <v>30.09</v>
      </c>
      <c r="CX7" s="24">
        <v>98.21</v>
      </c>
      <c r="CY7" s="24">
        <v>100</v>
      </c>
      <c r="CZ7" s="24">
        <v>100</v>
      </c>
      <c r="DA7" s="24">
        <v>100</v>
      </c>
      <c r="DB7" s="24">
        <v>100</v>
      </c>
      <c r="DC7" s="24">
        <v>79.09</v>
      </c>
      <c r="DD7" s="24">
        <v>78.900000000000006</v>
      </c>
      <c r="DE7" s="24">
        <v>78.03</v>
      </c>
      <c r="DF7" s="24">
        <v>78.55</v>
      </c>
      <c r="DG7" s="24">
        <v>85.76</v>
      </c>
      <c r="DH7" s="24">
        <v>80.97</v>
      </c>
      <c r="DI7" s="24">
        <v>10.57</v>
      </c>
      <c r="DJ7" s="24">
        <v>13.51</v>
      </c>
      <c r="DK7" s="24">
        <v>15.87</v>
      </c>
      <c r="DL7" s="24">
        <v>19.12</v>
      </c>
      <c r="DM7" s="24">
        <v>22.34</v>
      </c>
      <c r="DN7" s="24">
        <v>20.14</v>
      </c>
      <c r="DO7" s="24">
        <v>23.17</v>
      </c>
      <c r="DP7" s="24">
        <v>25.29</v>
      </c>
      <c r="DQ7" s="24">
        <v>28.31</v>
      </c>
      <c r="DR7" s="24">
        <v>32.49</v>
      </c>
      <c r="DS7" s="24">
        <v>26.63</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1.6</v>
      </c>
      <c r="EK7" s="24">
        <v>0.01</v>
      </c>
      <c r="EL7" s="24">
        <v>0.01</v>
      </c>
      <c r="EM7" s="24">
        <v>0</v>
      </c>
      <c r="EN7" s="24">
        <v>0</v>
      </c>
      <c r="EO7" s="24">
        <v>0</v>
      </c>
    </row>
    <row r="8" spans="1:148">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c r="A10" s="26" t="s">
        <v>46</v>
      </c>
      <c r="B10" s="27">
        <f>DATEVALUE($B7-B11&amp;"/1/"&amp;B12)</f>
        <v>37257</v>
      </c>
      <c r="C10" s="27">
        <f t="shared" ref="C10:F10" si="15">DATEVALUE($B7-C11&amp;"/1/"&amp;C12)</f>
        <v>37622</v>
      </c>
      <c r="D10" s="27">
        <f t="shared" si="15"/>
        <v>37988</v>
      </c>
      <c r="E10" s="27">
        <f t="shared" si="15"/>
        <v>38355</v>
      </c>
      <c r="F10" s="27">
        <f t="shared" si="15"/>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WPCW073</cp:lastModifiedBy>
  <dcterms:created xsi:type="dcterms:W3CDTF">2025-12-23T06:25:59Z</dcterms:created>
  <dcterms:modified xsi:type="dcterms:W3CDTF">2026-02-03T02:00:47Z</dcterms:modified>
  <cp:category/>
</cp:coreProperties>
</file>